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/>
  </bookViews>
  <sheets>
    <sheet name="General Fund" sheetId="1" r:id="rId1"/>
    <sheet name="Trust Fund" sheetId="2" r:id="rId2"/>
    <sheet name="SEF" sheetId="3" r:id="rId3"/>
  </sheets>
  <definedNames>
    <definedName name="_xlnm.Print_Titles" localSheetId="0">'General Fund'!$1:$5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3" l="1"/>
  <c r="H34" i="3"/>
  <c r="H32" i="3"/>
  <c r="H24" i="3"/>
  <c r="H14" i="3"/>
  <c r="H26" i="3" s="1"/>
  <c r="G32" i="2"/>
  <c r="G30" i="2"/>
  <c r="G22" i="2"/>
  <c r="G14" i="2"/>
  <c r="G24" i="2" s="1"/>
  <c r="G36" i="2" s="1"/>
  <c r="G40" i="2" s="1"/>
  <c r="H73" i="1"/>
  <c r="H75" i="1" s="1"/>
  <c r="H61" i="1"/>
  <c r="H30" i="1"/>
  <c r="H63" i="1" s="1"/>
  <c r="H79" i="1" s="1"/>
  <c r="H38" i="3" l="1"/>
</calcChain>
</file>

<file path=xl/sharedStrings.xml><?xml version="1.0" encoding="utf-8"?>
<sst xmlns="http://schemas.openxmlformats.org/spreadsheetml/2006/main" count="136" uniqueCount="78">
  <si>
    <t>Laoag City</t>
  </si>
  <si>
    <t>Cash Flow from Operating Activities:</t>
  </si>
  <si>
    <t>Cash Inflows:</t>
  </si>
  <si>
    <t>Collection of Business Income</t>
  </si>
  <si>
    <t>Collection of Intra-Agency Receivables</t>
  </si>
  <si>
    <t>Collection of Local Taxes</t>
  </si>
  <si>
    <t>Collection of Other Income</t>
  </si>
  <si>
    <t>Total Cash Inflows:</t>
  </si>
  <si>
    <t>General Fund</t>
  </si>
  <si>
    <t>Cash OutFlows:</t>
  </si>
  <si>
    <t>Other Manual Transactions</t>
  </si>
  <si>
    <t>Adjustment of erroneous entries</t>
  </si>
  <si>
    <t>Remittance of Authorized Deduction Withheld on Employees (Employee Share)</t>
  </si>
  <si>
    <t>Cash Provided by Operating Activities</t>
  </si>
  <si>
    <t>Total Cash Outflows:</t>
  </si>
  <si>
    <t>Cash Provided by Financing Activities</t>
  </si>
  <si>
    <t>Total Cash provided by Operating, Investing, Financing Activities</t>
  </si>
  <si>
    <t>Certified Correct:</t>
  </si>
  <si>
    <t>Statement of Cash Flows</t>
  </si>
  <si>
    <t>Trust Fund</t>
  </si>
  <si>
    <t>Payment for Inter-Agency Payable</t>
  </si>
  <si>
    <t>Payment for Communication Expenses</t>
  </si>
  <si>
    <t>Payment for Other Liabilities</t>
  </si>
  <si>
    <t>Payment for Professional Services</t>
  </si>
  <si>
    <t>Payment for Taxes, Premiums and Other Fees</t>
  </si>
  <si>
    <t>Payment for Utility Expenses</t>
  </si>
  <si>
    <t>Collection of Receivables</t>
  </si>
  <si>
    <t>Total Cash Outflows :</t>
  </si>
  <si>
    <t>Cash Provided by Investing Activities</t>
  </si>
  <si>
    <t>Cash OutFlows :</t>
  </si>
  <si>
    <t>Payment for Accounts Payable</t>
  </si>
  <si>
    <t>Special Education Fund</t>
  </si>
  <si>
    <t>Collection of Special Education Tax Fund.</t>
  </si>
  <si>
    <t>Cash Flow from Investing Activities :</t>
  </si>
  <si>
    <t>Collection of Permits and Licenses</t>
  </si>
  <si>
    <t>Collection of Service Income</t>
  </si>
  <si>
    <t>Receipt of performance/Bidders Bonds/Other Payables/Account Payable</t>
  </si>
  <si>
    <t>Collection and Sharing of RPT &amp; SET Receivables</t>
  </si>
  <si>
    <t>Payment for Purchase of Inventories, Supplies and Materials for Stock</t>
  </si>
  <si>
    <t>Payment for Training Expenses</t>
  </si>
  <si>
    <t>Payment of General/Janitorial/Security Services (Contract of Service)</t>
  </si>
  <si>
    <t>Payment/Reimbursement of Travelling Expenses</t>
  </si>
  <si>
    <t>Remittance of Taxes Withheld from Suppliers, Contractors and Other Creditors</t>
  </si>
  <si>
    <t>Cash Purchase of Property, Plant and Equipment</t>
  </si>
  <si>
    <t>Period Ended October  01, 2020 to December 31, 2020</t>
  </si>
  <si>
    <t>Payment for Prepaid Expenses</t>
  </si>
  <si>
    <t>Payments for Accounts Payable</t>
  </si>
  <si>
    <t>Grant of Cash Advance</t>
  </si>
  <si>
    <t>Payment for other Maintenance and Operating Expenses</t>
  </si>
  <si>
    <t>Payment of Allowances, Bonus and Other Compensation</t>
  </si>
  <si>
    <t>Payment of Salaries and Wages and Other Compensation</t>
  </si>
  <si>
    <t>Refund of Guaranty Deposit/Retention Fee</t>
  </si>
  <si>
    <t>Refund of Taxes/fees/rental deposits</t>
  </si>
  <si>
    <t>*</t>
  </si>
  <si>
    <t>* subject for reconciliation</t>
  </si>
  <si>
    <t>Collection from Pig Dispersal, Hog Fattening Remittance of Fertilizer</t>
  </si>
  <si>
    <t>Collection of funds to be remitted Pure Water, Senior Cit. ID, Traffic violation on mpt. Vehicles</t>
  </si>
  <si>
    <t>Collection of Overpayment of Personal Services Deducted Unbilled</t>
  </si>
  <si>
    <t>Collection of Utility Expenses Unbilled</t>
  </si>
  <si>
    <t>Receipt of Funds for Implementation of Projects</t>
  </si>
  <si>
    <t>Receipt of Stall Rental Deposits, Market Stall and Night Market Electric Bill</t>
  </si>
  <si>
    <t>To record Interest Income of bank accounts of the City</t>
  </si>
  <si>
    <t>To record reconcilling items of cash in bank accounts</t>
  </si>
  <si>
    <t>Cash purchase of Property, Plant and Equipment</t>
  </si>
  <si>
    <t>Grant of Subsidies and Donations</t>
  </si>
  <si>
    <t>Payment for Advances to Contractors</t>
  </si>
  <si>
    <t>Payment for Purchase of Inventories, Supplies and Materials Directly Issued to End-User</t>
  </si>
  <si>
    <t>Refund of Loan Payment, Stall Rental Deposits, Other Payables, Clearance and Cert. Fees</t>
  </si>
  <si>
    <t>Replenishment of Expenses from Petty Cash Fund</t>
  </si>
  <si>
    <t>Repairs and Maintenance of Flood Control and Drainage System</t>
  </si>
  <si>
    <t>Add: Cash Balance Beginning Apr 1 2021</t>
  </si>
  <si>
    <t>Cash Balance Ending Jun 30 2021</t>
  </si>
  <si>
    <t>LOELYN B. ACAIN</t>
  </si>
  <si>
    <t>SAO (Accountant IV) / OIC - City Accountant</t>
  </si>
  <si>
    <t>To record interest income of bank accounts of the City</t>
  </si>
  <si>
    <t>Refund of Guaranty Deposit/ Retention Fee</t>
  </si>
  <si>
    <t>Cash Payment for Progress Billing of Contractors for Public Infrastructures</t>
  </si>
  <si>
    <t>Collection of Advance Payment on Real Property Tax for 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</si>
</sst>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Border="1"/>
    <xf numFmtId="164" fontId="2" fillId="0" borderId="0" xfId="1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4" fontId="7" fillId="0" borderId="0" xfId="0" applyNumberFormat="1" applyFont="1"/>
    <xf numFmtId="0" fontId="11" fillId="0" borderId="0" xfId="0" applyFont="1"/>
    <xf numFmtId="4" fontId="4" fillId="0" borderId="0" xfId="0" applyNumberFormat="1" applyFont="1"/>
    <xf numFmtId="0" fontId="7" fillId="0" borderId="0" xfId="0" applyFont="1"/>
    <xf numFmtId="4" fontId="4" fillId="0" borderId="0" xfId="0" applyNumberFormat="1" applyFont="1" applyBorder="1"/>
    <xf numFmtId="0" fontId="4" fillId="0" borderId="0" xfId="0" applyFont="1" applyBorder="1"/>
    <xf numFmtId="4" fontId="7" fillId="0" borderId="0" xfId="0" applyNumberFormat="1" applyFont="1" applyBorder="1"/>
    <xf numFmtId="164" fontId="4" fillId="0" borderId="0" xfId="1" applyFont="1" applyBorder="1"/>
    <xf numFmtId="164" fontId="7" fillId="0" borderId="0" xfId="1" applyFont="1" applyBorder="1"/>
    <xf numFmtId="164" fontId="4" fillId="0" borderId="1" xfId="1" applyFont="1" applyBorder="1"/>
    <xf numFmtId="39" fontId="4" fillId="0" borderId="0" xfId="0" applyNumberFormat="1" applyFont="1" applyBorder="1"/>
    <xf numFmtId="39" fontId="7" fillId="0" borderId="0" xfId="0" applyNumberFormat="1" applyFont="1" applyBorder="1"/>
    <xf numFmtId="39" fontId="7" fillId="0" borderId="1" xfId="0" applyNumberFormat="1" applyFont="1" applyBorder="1"/>
    <xf numFmtId="39" fontId="4" fillId="0" borderId="0" xfId="1" applyNumberFormat="1" applyFont="1" applyBorder="1"/>
    <xf numFmtId="164" fontId="7" fillId="0" borderId="1" xfId="1" applyFont="1" applyBorder="1"/>
    <xf numFmtId="2" fontId="4" fillId="0" borderId="0" xfId="0" applyNumberFormat="1" applyFont="1" applyBorder="1"/>
    <xf numFmtId="39" fontId="7" fillId="0" borderId="1" xfId="1" quotePrefix="1" applyNumberFormat="1" applyFont="1" applyBorder="1"/>
    <xf numFmtId="39" fontId="7" fillId="0" borderId="1" xfId="1" applyNumberFormat="1" applyFont="1" applyBorder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39" fontId="7" fillId="0" borderId="0" xfId="1" applyNumberFormat="1" applyFont="1" applyBorder="1"/>
    <xf numFmtId="4" fontId="7" fillId="0" borderId="3" xfId="0" applyNumberFormat="1" applyFont="1" applyBorder="1"/>
    <xf numFmtId="39" fontId="7" fillId="0" borderId="0" xfId="0" applyNumberFormat="1" applyFont="1" applyBorder="1" applyAlignment="1"/>
    <xf numFmtId="164" fontId="7" fillId="0" borderId="2" xfId="1" applyFont="1" applyBorder="1"/>
    <xf numFmtId="4" fontId="12" fillId="0" borderId="0" xfId="0" applyNumberFormat="1" applyFont="1"/>
    <xf numFmtId="0" fontId="8" fillId="0" borderId="0" xfId="0" applyFont="1" applyBorder="1"/>
    <xf numFmtId="0" fontId="9" fillId="0" borderId="0" xfId="0" applyFont="1" applyBorder="1"/>
    <xf numFmtId="164" fontId="8" fillId="0" borderId="0" xfId="1" applyFont="1" applyBorder="1"/>
    <xf numFmtId="0" fontId="12" fillId="0" borderId="0" xfId="0" applyFont="1" applyBorder="1"/>
    <xf numFmtId="164" fontId="7" fillId="0" borderId="0" xfId="1" quotePrefix="1" applyFont="1" applyBorder="1" applyAlignment="1">
      <alignment horizontal="right"/>
    </xf>
    <xf numFmtId="39" fontId="8" fillId="0" borderId="0" xfId="1" applyNumberFormat="1" applyFont="1" applyBorder="1"/>
    <xf numFmtId="2" fontId="8" fillId="0" borderId="0" xfId="0" applyNumberFormat="1" applyFont="1" applyBorder="1"/>
    <xf numFmtId="164" fontId="7" fillId="0" borderId="1" xfId="0" applyNumberFormat="1" applyFont="1" applyBorder="1"/>
    <xf numFmtId="164" fontId="12" fillId="0" borderId="0" xfId="0" applyNumberFormat="1" applyFont="1" applyBorder="1"/>
    <xf numFmtId="164" fontId="7" fillId="0" borderId="0" xfId="0" applyNumberFormat="1" applyFont="1" applyBorder="1"/>
    <xf numFmtId="2" fontId="7" fillId="0" borderId="1" xfId="0" applyNumberFormat="1" applyFont="1" applyBorder="1"/>
    <xf numFmtId="164" fontId="11" fillId="0" borderId="0" xfId="1" applyFont="1" applyBorder="1"/>
    <xf numFmtId="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9" fontId="7" fillId="0" borderId="3" xfId="1" applyNumberFormat="1" applyFont="1" applyBorder="1"/>
    <xf numFmtId="164" fontId="11" fillId="0" borderId="1" xfId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4" fontId="4" fillId="0" borderId="1" xfId="0" applyNumberFormat="1" applyFont="1" applyBorder="1"/>
    <xf numFmtId="0" fontId="11" fillId="0" borderId="0" xfId="0" applyFont="1" applyAlignment="1">
      <alignment horizontal="right"/>
    </xf>
    <xf numFmtId="39" fontId="4" fillId="0" borderId="1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144533</xdr:colOff>
      <xdr:row>2</xdr:row>
      <xdr:rowOff>17394</xdr:rowOff>
    </xdr:from>
    <xdr:to>
      <xdr:col>3</xdr:col>
      <xdr:colOff>157370</xdr:colOff>
      <xdr:row>5</xdr:row>
      <xdr:rowOff>68583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C10185A5-1925-4B2A-8ECA-DF302874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33" y="315568"/>
          <a:ext cx="658880" cy="64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2401958</xdr:colOff>
      <xdr:row>86</xdr:row>
      <xdr:rowOff>132523</xdr:rowOff>
    </xdr:from>
    <xdr:to>
      <xdr:col>3</xdr:col>
      <xdr:colOff>3125858</xdr:colOff>
      <xdr:row>90</xdr:row>
      <xdr:rowOff>12427</xdr:rowOff>
    </xdr:to>
    <xdr:pic>
      <xdr:nvPicPr>
        <xdr:cNvPr id="4" name="Picture 3" descr="C:\Users\Windows 7\Downloads\output-onlinepngtools (3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16200000">
          <a:off x="3171825" y="13078656"/>
          <a:ext cx="4762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28575</xdr:rowOff>
    </xdr:from>
    <xdr:to>
      <xdr:col>3</xdr:col>
      <xdr:colOff>125480</xdr:colOff>
      <xdr:row>3</xdr:row>
      <xdr:rowOff>76037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FDBDE5EC-56CE-42B2-820A-D3C7EBEB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658880" cy="64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1557131</xdr:colOff>
      <xdr:row>44</xdr:row>
      <xdr:rowOff>66261</xdr:rowOff>
    </xdr:from>
    <xdr:to>
      <xdr:col>3</xdr:col>
      <xdr:colOff>2281031</xdr:colOff>
      <xdr:row>46</xdr:row>
      <xdr:rowOff>161512</xdr:rowOff>
    </xdr:to>
    <xdr:pic>
      <xdr:nvPicPr>
        <xdr:cNvPr id="4" name="Picture 3" descr="C:\Users\Windows 7\Downloads\output-onlinepngtools (3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16200000">
          <a:off x="2451238" y="8316154"/>
          <a:ext cx="4762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38100</xdr:rowOff>
    </xdr:from>
    <xdr:to>
      <xdr:col>3</xdr:col>
      <xdr:colOff>201680</xdr:colOff>
      <xdr:row>3</xdr:row>
      <xdr:rowOff>85562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537B8959-DFCB-49DF-A675-273A9C32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8100"/>
          <a:ext cx="658880" cy="64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2486026</xdr:colOff>
      <xdr:row>45</xdr:row>
      <xdr:rowOff>104776</xdr:rowOff>
    </xdr:from>
    <xdr:to>
      <xdr:col>3</xdr:col>
      <xdr:colOff>3209926</xdr:colOff>
      <xdr:row>48</xdr:row>
      <xdr:rowOff>9527</xdr:rowOff>
    </xdr:to>
    <xdr:pic>
      <xdr:nvPicPr>
        <xdr:cNvPr id="4" name="Picture 3" descr="C:\Users\Windows 7\Downloads\output-onlinepngtools (3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16200000">
          <a:off x="3362325" y="8496302"/>
          <a:ext cx="4762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topLeftCell="A46" zoomScale="115" zoomScaleNormal="115" workbookViewId="0">
      <selection activeCell="I63" sqref="I63"/>
    </sheetView>
  </sheetViews>
  <sheetFormatPr defaultColWidth="9.140625" defaultRowHeight="12" x14ac:dyDescent="0.2"/>
  <cols>
    <col min="1" max="1" width="2.7109375" style="1" customWidth="1"/>
    <col min="2" max="2" width="2.28515625" style="1" customWidth="1"/>
    <col min="3" max="3" width="4.7109375" style="1" customWidth="1"/>
    <col min="4" max="4" width="52" style="1" customWidth="1"/>
    <col min="5" max="5" width="8" style="2" customWidth="1"/>
    <col min="6" max="6" width="6.85546875" style="2" customWidth="1"/>
    <col min="7" max="7" width="18.140625" style="1" bestFit="1" customWidth="1"/>
    <col min="8" max="8" width="19.28515625" style="1" bestFit="1" customWidth="1"/>
    <col min="9" max="16384" width="9.140625" style="1"/>
  </cols>
  <sheetData>
    <row r="1" spans="1:9" x14ac:dyDescent="0.2">
      <c r="A1" s="66"/>
      <c r="B1" s="66"/>
      <c r="C1" s="66"/>
      <c r="D1" s="66"/>
      <c r="E1" s="66"/>
      <c r="F1" s="66"/>
      <c r="G1" s="9"/>
      <c r="H1" s="9"/>
      <c r="I1" s="9"/>
    </row>
    <row r="2" spans="1:9" x14ac:dyDescent="0.2">
      <c r="A2" s="65"/>
      <c r="B2" s="65"/>
      <c r="C2" s="65"/>
      <c r="D2" s="65"/>
      <c r="E2" s="65"/>
      <c r="F2" s="65"/>
      <c r="G2" s="9"/>
      <c r="H2" s="9"/>
      <c r="I2" s="9"/>
    </row>
    <row r="3" spans="1:9" ht="15" x14ac:dyDescent="0.25">
      <c r="A3" s="68" t="s">
        <v>0</v>
      </c>
      <c r="B3" s="68"/>
      <c r="C3" s="68"/>
      <c r="D3" s="68"/>
      <c r="E3" s="68"/>
      <c r="F3" s="68"/>
      <c r="G3" s="13"/>
      <c r="H3" s="14"/>
      <c r="I3" s="9"/>
    </row>
    <row r="4" spans="1:9" ht="17.25" x14ac:dyDescent="0.3">
      <c r="A4" s="69" t="s">
        <v>18</v>
      </c>
      <c r="B4" s="69"/>
      <c r="C4" s="69"/>
      <c r="D4" s="69"/>
      <c r="E4" s="69"/>
      <c r="F4" s="69"/>
      <c r="G4" s="13"/>
      <c r="H4" s="14"/>
      <c r="I4" s="9"/>
    </row>
    <row r="5" spans="1:9" ht="15" x14ac:dyDescent="0.25">
      <c r="A5" s="66" t="s">
        <v>44</v>
      </c>
      <c r="B5" s="66"/>
      <c r="C5" s="66"/>
      <c r="D5" s="66"/>
      <c r="E5" s="66"/>
      <c r="F5" s="66"/>
      <c r="G5" s="13"/>
      <c r="H5" s="14"/>
      <c r="I5" s="9"/>
    </row>
    <row r="6" spans="1:9" ht="15" x14ac:dyDescent="0.25">
      <c r="A6" s="13"/>
      <c r="B6" s="13"/>
      <c r="C6" s="13"/>
      <c r="D6" s="14"/>
      <c r="E6" s="15"/>
      <c r="F6" s="15"/>
      <c r="G6" s="13"/>
      <c r="H6" s="14"/>
      <c r="I6" s="9"/>
    </row>
    <row r="7" spans="1:9" ht="12.75" x14ac:dyDescent="0.2">
      <c r="A7" s="9"/>
      <c r="B7" s="9"/>
      <c r="C7" s="9"/>
      <c r="D7" s="9"/>
      <c r="E7" s="16"/>
      <c r="F7" s="16"/>
      <c r="G7" s="17"/>
      <c r="H7" s="63" t="s">
        <v>8</v>
      </c>
      <c r="I7" s="9"/>
    </row>
    <row r="8" spans="1:9" ht="15" x14ac:dyDescent="0.25">
      <c r="A8" s="9"/>
      <c r="B8" s="9"/>
      <c r="C8" s="9"/>
      <c r="D8" s="9"/>
      <c r="E8" s="18"/>
      <c r="F8" s="18"/>
      <c r="G8" s="13"/>
      <c r="H8" s="14"/>
      <c r="I8" s="9"/>
    </row>
    <row r="9" spans="1:9" x14ac:dyDescent="0.2">
      <c r="A9" s="19" t="s">
        <v>1</v>
      </c>
      <c r="B9" s="9"/>
      <c r="C9" s="9"/>
      <c r="D9" s="9"/>
      <c r="E9" s="18"/>
      <c r="F9" s="18"/>
      <c r="G9" s="9"/>
      <c r="H9" s="9"/>
      <c r="I9" s="9"/>
    </row>
    <row r="10" spans="1:9" x14ac:dyDescent="0.2">
      <c r="A10" s="9"/>
      <c r="B10" s="9"/>
      <c r="C10" s="9"/>
      <c r="D10" s="9"/>
      <c r="E10" s="18"/>
      <c r="F10" s="18"/>
      <c r="G10" s="9"/>
      <c r="H10" s="9"/>
      <c r="I10" s="9"/>
    </row>
    <row r="11" spans="1:9" x14ac:dyDescent="0.2">
      <c r="A11" s="9"/>
      <c r="B11" s="19" t="s">
        <v>2</v>
      </c>
      <c r="C11" s="9"/>
      <c r="D11" s="9"/>
      <c r="E11" s="20"/>
      <c r="F11" s="20"/>
      <c r="G11" s="21"/>
      <c r="H11" s="21"/>
      <c r="I11" s="9"/>
    </row>
    <row r="12" spans="1:9" s="11" customFormat="1" x14ac:dyDescent="0.2">
      <c r="A12" s="19"/>
      <c r="B12" s="19"/>
      <c r="C12" s="9" t="s">
        <v>10</v>
      </c>
      <c r="D12" s="19"/>
      <c r="E12" s="22"/>
      <c r="F12" s="22"/>
      <c r="G12" s="23">
        <v>0.1</v>
      </c>
      <c r="H12" s="24"/>
      <c r="I12" s="9"/>
    </row>
    <row r="13" spans="1:9" s="11" customFormat="1" x14ac:dyDescent="0.2">
      <c r="A13" s="19"/>
      <c r="B13" s="19"/>
      <c r="C13" s="9" t="s">
        <v>11</v>
      </c>
      <c r="D13" s="9"/>
      <c r="E13" s="22"/>
      <c r="F13" s="22"/>
      <c r="G13" s="23">
        <v>160800.29999999999</v>
      </c>
      <c r="H13" s="24"/>
      <c r="I13" s="9"/>
    </row>
    <row r="14" spans="1:9" s="11" customFormat="1" x14ac:dyDescent="0.2">
      <c r="A14" s="19"/>
      <c r="B14" s="19"/>
      <c r="C14" s="9" t="s">
        <v>37</v>
      </c>
      <c r="D14" s="9"/>
      <c r="E14" s="22"/>
      <c r="F14" s="22"/>
      <c r="G14" s="23">
        <v>4726732.72</v>
      </c>
      <c r="H14" s="24"/>
      <c r="I14" s="9"/>
    </row>
    <row r="15" spans="1:9" s="11" customFormat="1" x14ac:dyDescent="0.2">
      <c r="A15" s="19"/>
      <c r="B15" s="19"/>
      <c r="C15" s="9" t="s">
        <v>55</v>
      </c>
      <c r="D15" s="9"/>
      <c r="E15" s="22"/>
      <c r="F15" s="22"/>
      <c r="G15" s="23">
        <v>83460</v>
      </c>
      <c r="H15" s="24"/>
      <c r="I15" s="9"/>
    </row>
    <row r="16" spans="1:9" s="11" customFormat="1" x14ac:dyDescent="0.2">
      <c r="A16" s="19"/>
      <c r="B16" s="19"/>
      <c r="C16" s="9" t="s">
        <v>3</v>
      </c>
      <c r="D16" s="9"/>
      <c r="E16" s="22"/>
      <c r="F16" s="22"/>
      <c r="G16" s="23">
        <v>18079303.91</v>
      </c>
      <c r="H16" s="24"/>
      <c r="I16" s="9"/>
    </row>
    <row r="17" spans="1:10" s="11" customFormat="1" x14ac:dyDescent="0.2">
      <c r="A17" s="19"/>
      <c r="B17" s="19"/>
      <c r="C17" s="9" t="s">
        <v>56</v>
      </c>
      <c r="D17" s="9"/>
      <c r="E17" s="22"/>
      <c r="F17" s="22"/>
      <c r="G17" s="23">
        <v>2000</v>
      </c>
      <c r="H17" s="24"/>
      <c r="I17" s="9"/>
    </row>
    <row r="18" spans="1:10" s="11" customFormat="1" x14ac:dyDescent="0.2">
      <c r="A18" s="19"/>
      <c r="B18" s="19"/>
      <c r="C18" s="9" t="s">
        <v>4</v>
      </c>
      <c r="D18" s="9"/>
      <c r="E18" s="22"/>
      <c r="F18" s="22"/>
      <c r="G18" s="23">
        <v>3716377.13</v>
      </c>
      <c r="H18" s="24"/>
      <c r="I18" s="9"/>
    </row>
    <row r="19" spans="1:10" s="11" customFormat="1" x14ac:dyDescent="0.2">
      <c r="A19" s="19"/>
      <c r="B19" s="19"/>
      <c r="C19" s="9" t="s">
        <v>5</v>
      </c>
      <c r="D19" s="9"/>
      <c r="E19" s="22"/>
      <c r="F19" s="22"/>
      <c r="G19" s="23">
        <v>14306890.48</v>
      </c>
      <c r="H19" s="24"/>
      <c r="I19" s="9"/>
    </row>
    <row r="20" spans="1:10" s="11" customFormat="1" x14ac:dyDescent="0.2">
      <c r="A20" s="19"/>
      <c r="B20" s="19"/>
      <c r="C20" s="9" t="s">
        <v>6</v>
      </c>
      <c r="D20" s="9"/>
      <c r="E20" s="22"/>
      <c r="F20" s="22"/>
      <c r="G20" s="23">
        <v>160676699.59999999</v>
      </c>
      <c r="H20" s="24"/>
      <c r="I20" s="9"/>
      <c r="J20" s="12"/>
    </row>
    <row r="21" spans="1:10" s="11" customFormat="1" x14ac:dyDescent="0.2">
      <c r="A21" s="19"/>
      <c r="B21" s="19"/>
      <c r="C21" s="9" t="s">
        <v>57</v>
      </c>
      <c r="D21" s="9"/>
      <c r="E21" s="22"/>
      <c r="F21" s="22"/>
      <c r="G21" s="23">
        <v>10422.92</v>
      </c>
      <c r="H21" s="24"/>
      <c r="I21" s="9"/>
      <c r="J21" s="12"/>
    </row>
    <row r="22" spans="1:10" x14ac:dyDescent="0.2">
      <c r="A22" s="19"/>
      <c r="B22" s="19"/>
      <c r="C22" s="9" t="s">
        <v>58</v>
      </c>
      <c r="D22" s="9"/>
      <c r="E22" s="22"/>
      <c r="F22" s="22"/>
      <c r="G22" s="23">
        <v>620.17999999999995</v>
      </c>
      <c r="H22" s="24"/>
      <c r="I22" s="9"/>
    </row>
    <row r="23" spans="1:10" x14ac:dyDescent="0.2">
      <c r="A23" s="19"/>
      <c r="B23" s="19"/>
      <c r="C23" s="9" t="s">
        <v>34</v>
      </c>
      <c r="D23" s="9"/>
      <c r="E23" s="22"/>
      <c r="F23" s="22"/>
      <c r="G23" s="23">
        <v>2795183.15</v>
      </c>
      <c r="H23" s="24"/>
      <c r="I23" s="9"/>
    </row>
    <row r="24" spans="1:10" x14ac:dyDescent="0.2">
      <c r="A24" s="19"/>
      <c r="B24" s="19"/>
      <c r="C24" s="9" t="s">
        <v>26</v>
      </c>
      <c r="D24" s="9"/>
      <c r="E24" s="22"/>
      <c r="F24" s="22"/>
      <c r="G24" s="23">
        <v>759473.18</v>
      </c>
      <c r="H24" s="24"/>
      <c r="I24" s="9"/>
    </row>
    <row r="25" spans="1:10" x14ac:dyDescent="0.2">
      <c r="A25" s="19"/>
      <c r="B25" s="19"/>
      <c r="C25" s="9" t="s">
        <v>35</v>
      </c>
      <c r="D25" s="9"/>
      <c r="E25" s="22"/>
      <c r="F25" s="22"/>
      <c r="G25" s="23">
        <v>3184169.37</v>
      </c>
      <c r="H25" s="24"/>
      <c r="I25" s="9"/>
    </row>
    <row r="26" spans="1:10" s="11" customFormat="1" x14ac:dyDescent="0.2">
      <c r="A26" s="19"/>
      <c r="B26" s="19"/>
      <c r="C26" s="9" t="s">
        <v>59</v>
      </c>
      <c r="D26" s="9"/>
      <c r="E26" s="22"/>
      <c r="F26" s="22"/>
      <c r="G26" s="23">
        <v>10000000</v>
      </c>
      <c r="H26" s="24"/>
      <c r="I26" s="9"/>
    </row>
    <row r="27" spans="1:10" s="11" customFormat="1" x14ac:dyDescent="0.2">
      <c r="A27" s="19"/>
      <c r="B27" s="19"/>
      <c r="C27" s="9" t="s">
        <v>60</v>
      </c>
      <c r="D27" s="9"/>
      <c r="E27" s="22"/>
      <c r="F27" s="22"/>
      <c r="G27" s="23">
        <v>32935.93</v>
      </c>
      <c r="H27" s="24"/>
      <c r="I27" s="9"/>
    </row>
    <row r="28" spans="1:10" s="11" customFormat="1" x14ac:dyDescent="0.2">
      <c r="A28" s="19"/>
      <c r="B28" s="19"/>
      <c r="C28" s="9" t="s">
        <v>61</v>
      </c>
      <c r="D28" s="9"/>
      <c r="E28" s="22"/>
      <c r="F28" s="22"/>
      <c r="G28" s="23">
        <v>150729.04999999999</v>
      </c>
      <c r="H28" s="24"/>
      <c r="I28" s="9"/>
    </row>
    <row r="29" spans="1:10" s="11" customFormat="1" x14ac:dyDescent="0.2">
      <c r="A29" s="19"/>
      <c r="B29" s="19"/>
      <c r="C29" s="9" t="s">
        <v>62</v>
      </c>
      <c r="D29" s="9"/>
      <c r="E29" s="22"/>
      <c r="F29" s="22"/>
      <c r="G29" s="25">
        <v>32538.22</v>
      </c>
      <c r="H29" s="24"/>
      <c r="I29" s="9"/>
    </row>
    <row r="30" spans="1:10" s="11" customFormat="1" x14ac:dyDescent="0.2">
      <c r="A30" s="9"/>
      <c r="B30" s="9"/>
      <c r="C30" s="9"/>
      <c r="D30" s="19" t="s">
        <v>7</v>
      </c>
      <c r="E30" s="20"/>
      <c r="F30" s="20"/>
      <c r="G30" s="26"/>
      <c r="H30" s="27">
        <f>G12+G13+G14+G15+G16+G17+G18+G19+G20+G21+G22+G23+G24+G25+G26+G27+G28+G29</f>
        <v>218718336.24000004</v>
      </c>
      <c r="I30" s="9"/>
    </row>
    <row r="31" spans="1:10" s="11" customFormat="1" x14ac:dyDescent="0.2">
      <c r="A31" s="9"/>
      <c r="B31" s="9"/>
      <c r="C31" s="9"/>
      <c r="D31" s="19"/>
      <c r="E31" s="20"/>
      <c r="F31" s="20"/>
      <c r="G31" s="26"/>
      <c r="H31" s="21"/>
      <c r="I31" s="9"/>
    </row>
    <row r="32" spans="1:10" s="11" customFormat="1" x14ac:dyDescent="0.2">
      <c r="A32" s="19"/>
      <c r="B32" s="9"/>
      <c r="C32" s="9"/>
      <c r="D32" s="19"/>
      <c r="E32" s="20"/>
      <c r="F32" s="20"/>
      <c r="G32" s="26"/>
      <c r="H32" s="21"/>
      <c r="I32" s="9"/>
    </row>
    <row r="33" spans="1:9" s="11" customFormat="1" x14ac:dyDescent="0.2">
      <c r="A33" s="19"/>
      <c r="B33" s="19" t="s">
        <v>9</v>
      </c>
      <c r="C33" s="19"/>
      <c r="D33" s="19"/>
      <c r="E33" s="22"/>
      <c r="F33" s="22"/>
      <c r="G33" s="21"/>
      <c r="H33" s="21"/>
      <c r="I33" s="9"/>
    </row>
    <row r="34" spans="1:9" s="11" customFormat="1" x14ac:dyDescent="0.2">
      <c r="A34" s="9"/>
      <c r="B34" s="9"/>
      <c r="C34" s="9" t="s">
        <v>10</v>
      </c>
      <c r="D34" s="9"/>
      <c r="E34" s="26"/>
      <c r="F34" s="20"/>
      <c r="G34" s="26">
        <v>-78969456.739999995</v>
      </c>
      <c r="H34" s="21"/>
      <c r="I34" s="9"/>
    </row>
    <row r="35" spans="1:9" s="11" customFormat="1" x14ac:dyDescent="0.2">
      <c r="A35" s="9"/>
      <c r="B35" s="9"/>
      <c r="C35" s="9" t="s">
        <v>63</v>
      </c>
      <c r="D35" s="9"/>
      <c r="E35" s="26"/>
      <c r="F35" s="20"/>
      <c r="G35" s="26">
        <v>-599062.5</v>
      </c>
      <c r="H35" s="21"/>
      <c r="I35" s="9"/>
    </row>
    <row r="36" spans="1:9" s="11" customFormat="1" x14ac:dyDescent="0.2">
      <c r="A36" s="9"/>
      <c r="B36" s="9"/>
      <c r="C36" s="9" t="s">
        <v>47</v>
      </c>
      <c r="D36" s="9"/>
      <c r="E36" s="26"/>
      <c r="F36" s="20"/>
      <c r="G36" s="26">
        <v>-72900</v>
      </c>
      <c r="H36" s="21"/>
      <c r="I36" s="9"/>
    </row>
    <row r="37" spans="1:9" s="11" customFormat="1" x14ac:dyDescent="0.2">
      <c r="A37" s="9"/>
      <c r="B37" s="9"/>
      <c r="C37" s="9" t="s">
        <v>64</v>
      </c>
      <c r="D37" s="9"/>
      <c r="E37" s="26"/>
      <c r="F37" s="20"/>
      <c r="G37" s="26">
        <v>-721565.27</v>
      </c>
      <c r="H37" s="21"/>
      <c r="I37" s="9"/>
    </row>
    <row r="38" spans="1:9" s="11" customFormat="1" x14ac:dyDescent="0.2">
      <c r="A38" s="9"/>
      <c r="B38" s="9"/>
      <c r="C38" s="9" t="s">
        <v>41</v>
      </c>
      <c r="D38" s="58"/>
      <c r="E38" s="26"/>
      <c r="F38" s="20"/>
      <c r="G38" s="26">
        <v>-113805</v>
      </c>
      <c r="H38" s="21"/>
      <c r="I38" s="9"/>
    </row>
    <row r="39" spans="1:9" s="11" customFormat="1" x14ac:dyDescent="0.2">
      <c r="A39" s="9"/>
      <c r="B39" s="9"/>
      <c r="C39" s="58" t="s">
        <v>30</v>
      </c>
      <c r="D39" s="58"/>
      <c r="E39" s="26"/>
      <c r="F39" s="20"/>
      <c r="G39" s="26">
        <v>-17246563.440000001</v>
      </c>
      <c r="H39" s="21"/>
      <c r="I39" s="9"/>
    </row>
    <row r="40" spans="1:9" s="11" customFormat="1" x14ac:dyDescent="0.2">
      <c r="A40" s="9"/>
      <c r="B40" s="9"/>
      <c r="C40" s="9" t="s">
        <v>65</v>
      </c>
      <c r="D40" s="9"/>
      <c r="E40" s="26"/>
      <c r="F40" s="20"/>
      <c r="G40" s="26">
        <v>-6650970.1399999997</v>
      </c>
      <c r="H40" s="21"/>
      <c r="I40" s="9"/>
    </row>
    <row r="41" spans="1:9" s="11" customFormat="1" x14ac:dyDescent="0.2">
      <c r="A41" s="9"/>
      <c r="B41" s="9"/>
      <c r="C41" s="58" t="s">
        <v>21</v>
      </c>
      <c r="D41" s="9"/>
      <c r="E41" s="26"/>
      <c r="F41" s="20"/>
      <c r="G41" s="26">
        <v>-474968.19</v>
      </c>
      <c r="H41" s="21"/>
      <c r="I41" s="9"/>
    </row>
    <row r="42" spans="1:9" s="11" customFormat="1" x14ac:dyDescent="0.2">
      <c r="A42" s="9"/>
      <c r="B42" s="9"/>
      <c r="C42" s="9" t="s">
        <v>20</v>
      </c>
      <c r="D42" s="58"/>
      <c r="E42" s="26"/>
      <c r="F42" s="20"/>
      <c r="G42" s="26">
        <v>-39933653.520000003</v>
      </c>
      <c r="H42" s="21"/>
      <c r="I42" s="9"/>
    </row>
    <row r="43" spans="1:9" s="11" customFormat="1" x14ac:dyDescent="0.2">
      <c r="A43" s="9"/>
      <c r="B43" s="9"/>
      <c r="C43" s="58" t="s">
        <v>22</v>
      </c>
      <c r="D43" s="9"/>
      <c r="E43" s="26"/>
      <c r="F43" s="20"/>
      <c r="G43" s="26">
        <v>-1394885.61</v>
      </c>
      <c r="H43" s="21"/>
      <c r="I43" s="9"/>
    </row>
    <row r="44" spans="1:9" s="11" customFormat="1" x14ac:dyDescent="0.2">
      <c r="A44" s="9"/>
      <c r="B44" s="9"/>
      <c r="C44" s="9" t="s">
        <v>48</v>
      </c>
      <c r="D44" s="9"/>
      <c r="E44" s="26"/>
      <c r="F44" s="20"/>
      <c r="G44" s="26">
        <v>-9095385.6999999993</v>
      </c>
      <c r="H44" s="21"/>
      <c r="I44" s="9"/>
    </row>
    <row r="45" spans="1:9" s="11" customFormat="1" x14ac:dyDescent="0.2">
      <c r="A45" s="9"/>
      <c r="B45" s="9"/>
      <c r="C45" s="9" t="s">
        <v>45</v>
      </c>
      <c r="D45" s="9"/>
      <c r="E45" s="26"/>
      <c r="F45" s="20"/>
      <c r="G45" s="26">
        <v>-139148.89000000001</v>
      </c>
      <c r="H45" s="21"/>
      <c r="I45" s="9"/>
    </row>
    <row r="46" spans="1:9" s="3" customFormat="1" x14ac:dyDescent="0.2">
      <c r="A46" s="9"/>
      <c r="B46" s="9"/>
      <c r="C46" s="9" t="s">
        <v>23</v>
      </c>
      <c r="D46" s="9"/>
      <c r="E46" s="26"/>
      <c r="F46" s="20"/>
      <c r="G46" s="26">
        <v>-8678473.8499999996</v>
      </c>
      <c r="H46" s="21"/>
      <c r="I46" s="19"/>
    </row>
    <row r="47" spans="1:9" s="3" customFormat="1" x14ac:dyDescent="0.2">
      <c r="A47" s="9"/>
      <c r="B47" s="9"/>
      <c r="C47" s="9" t="s">
        <v>66</v>
      </c>
      <c r="D47" s="9"/>
      <c r="E47" s="26"/>
      <c r="F47" s="20"/>
      <c r="G47" s="26">
        <v>-293238.75</v>
      </c>
      <c r="H47" s="21"/>
      <c r="I47" s="19"/>
    </row>
    <row r="48" spans="1:9" s="3" customFormat="1" x14ac:dyDescent="0.2">
      <c r="A48" s="9"/>
      <c r="B48" s="9"/>
      <c r="C48" s="9" t="s">
        <v>38</v>
      </c>
      <c r="D48" s="9"/>
      <c r="E48" s="26"/>
      <c r="F48" s="20"/>
      <c r="G48" s="26">
        <v>-1575861.48</v>
      </c>
      <c r="H48" s="21"/>
      <c r="I48" s="19"/>
    </row>
    <row r="49" spans="1:9" s="3" customFormat="1" x14ac:dyDescent="0.2">
      <c r="A49" s="9"/>
      <c r="B49" s="9"/>
      <c r="C49" s="9" t="s">
        <v>24</v>
      </c>
      <c r="D49" s="9"/>
      <c r="E49" s="26"/>
      <c r="F49" s="20"/>
      <c r="G49" s="26">
        <v>-28270.959999999999</v>
      </c>
      <c r="H49" s="21"/>
      <c r="I49" s="19"/>
    </row>
    <row r="50" spans="1:9" s="3" customFormat="1" x14ac:dyDescent="0.2">
      <c r="A50" s="9"/>
      <c r="B50" s="9"/>
      <c r="C50" s="9" t="s">
        <v>39</v>
      </c>
      <c r="D50" s="9"/>
      <c r="E50" s="26"/>
      <c r="F50" s="20"/>
      <c r="G50" s="26">
        <v>-7150</v>
      </c>
      <c r="H50" s="21"/>
      <c r="I50" s="19"/>
    </row>
    <row r="51" spans="1:9" s="3" customFormat="1" x14ac:dyDescent="0.2">
      <c r="A51" s="9"/>
      <c r="B51" s="9"/>
      <c r="C51" s="9" t="s">
        <v>25</v>
      </c>
      <c r="D51" s="9"/>
      <c r="E51" s="26"/>
      <c r="F51" s="20"/>
      <c r="G51" s="26">
        <v>-5267405.6100000003</v>
      </c>
      <c r="H51" s="21"/>
      <c r="I51" s="19"/>
    </row>
    <row r="52" spans="1:9" s="10" customFormat="1" x14ac:dyDescent="0.2">
      <c r="A52" s="9"/>
      <c r="B52" s="9"/>
      <c r="C52" s="9" t="s">
        <v>49</v>
      </c>
      <c r="D52" s="9"/>
      <c r="E52" s="26"/>
      <c r="F52" s="20"/>
      <c r="G52" s="26">
        <v>-22779788.829999998</v>
      </c>
      <c r="H52" s="21"/>
      <c r="I52" s="19"/>
    </row>
    <row r="53" spans="1:9" s="3" customFormat="1" x14ac:dyDescent="0.2">
      <c r="A53" s="9"/>
      <c r="B53" s="9"/>
      <c r="C53" s="9" t="s">
        <v>40</v>
      </c>
      <c r="D53" s="9"/>
      <c r="E53" s="26"/>
      <c r="F53" s="20"/>
      <c r="G53" s="26">
        <v>-1150782.97</v>
      </c>
      <c r="H53" s="21"/>
      <c r="I53" s="19"/>
    </row>
    <row r="54" spans="1:9" s="3" customFormat="1" x14ac:dyDescent="0.2">
      <c r="A54" s="9"/>
      <c r="B54" s="9"/>
      <c r="C54" s="9" t="s">
        <v>50</v>
      </c>
      <c r="D54" s="58"/>
      <c r="E54" s="26"/>
      <c r="F54" s="20"/>
      <c r="G54" s="26">
        <v>-45140898.149999999</v>
      </c>
      <c r="H54" s="21"/>
      <c r="I54" s="19"/>
    </row>
    <row r="55" spans="1:9" s="3" customFormat="1" x14ac:dyDescent="0.2">
      <c r="A55" s="9"/>
      <c r="B55" s="9"/>
      <c r="C55" s="9" t="s">
        <v>51</v>
      </c>
      <c r="D55" s="9"/>
      <c r="E55" s="26"/>
      <c r="F55" s="20"/>
      <c r="G55" s="26">
        <v>-482021.53</v>
      </c>
      <c r="H55" s="21"/>
      <c r="I55" s="19"/>
    </row>
    <row r="56" spans="1:9" s="3" customFormat="1" x14ac:dyDescent="0.2">
      <c r="A56" s="9"/>
      <c r="B56" s="9"/>
      <c r="C56" s="9" t="s">
        <v>67</v>
      </c>
      <c r="D56" s="9"/>
      <c r="E56" s="26"/>
      <c r="F56" s="20"/>
      <c r="G56" s="26">
        <v>-4049.37</v>
      </c>
      <c r="H56" s="21"/>
      <c r="I56" s="19"/>
    </row>
    <row r="57" spans="1:9" s="3" customFormat="1" x14ac:dyDescent="0.2">
      <c r="A57" s="9"/>
      <c r="B57" s="9"/>
      <c r="C57" s="9" t="s">
        <v>52</v>
      </c>
      <c r="D57" s="9"/>
      <c r="E57" s="26"/>
      <c r="F57" s="20"/>
      <c r="G57" s="26">
        <v>-4387.5</v>
      </c>
      <c r="H57" s="21"/>
      <c r="I57" s="19"/>
    </row>
    <row r="58" spans="1:9" s="3" customFormat="1" x14ac:dyDescent="0.2">
      <c r="A58" s="9"/>
      <c r="B58" s="9"/>
      <c r="C58" s="9" t="s">
        <v>12</v>
      </c>
      <c r="D58" s="9"/>
      <c r="E58" s="26"/>
      <c r="F58" s="20"/>
      <c r="G58" s="26">
        <v>-17668126.850000001</v>
      </c>
      <c r="H58" s="21"/>
      <c r="I58" s="19"/>
    </row>
    <row r="59" spans="1:9" s="10" customFormat="1" x14ac:dyDescent="0.2">
      <c r="A59" s="9"/>
      <c r="B59" s="9"/>
      <c r="C59" s="58" t="s">
        <v>42</v>
      </c>
      <c r="D59" s="9"/>
      <c r="E59" s="26"/>
      <c r="F59" s="20"/>
      <c r="G59" s="26">
        <v>-1785101.51</v>
      </c>
      <c r="H59" s="21"/>
      <c r="I59" s="19"/>
    </row>
    <row r="60" spans="1:9" s="3" customFormat="1" x14ac:dyDescent="0.2">
      <c r="A60" s="9"/>
      <c r="B60" s="9"/>
      <c r="C60" s="9" t="s">
        <v>68</v>
      </c>
      <c r="D60" s="9"/>
      <c r="E60" s="26"/>
      <c r="F60" s="20"/>
      <c r="G60" s="26">
        <v>-8739</v>
      </c>
      <c r="H60" s="21"/>
      <c r="I60" s="19"/>
    </row>
    <row r="61" spans="1:9" s="3" customFormat="1" x14ac:dyDescent="0.2">
      <c r="A61" s="19"/>
      <c r="B61" s="9"/>
      <c r="C61" s="9"/>
      <c r="D61" s="19" t="s">
        <v>27</v>
      </c>
      <c r="E61" s="26"/>
      <c r="F61" s="27"/>
      <c r="G61" s="23"/>
      <c r="H61" s="28">
        <f>G34+G35+G37+G36+G38+G39+G40+G41+G42+G43+G44+G45+G46+G47+G48+G49+G50+G51+G52+G53+G54+G55+G56+G57+G58+G59+G60</f>
        <v>-260286661.35999995</v>
      </c>
      <c r="I61" s="19"/>
    </row>
    <row r="62" spans="1:9" s="3" customFormat="1" x14ac:dyDescent="0.2">
      <c r="A62" s="19"/>
      <c r="B62" s="9"/>
      <c r="C62" s="9"/>
      <c r="D62" s="9"/>
      <c r="E62" s="26"/>
      <c r="F62" s="27"/>
      <c r="G62" s="23"/>
      <c r="H62" s="21"/>
      <c r="I62" s="19"/>
    </row>
    <row r="63" spans="1:9" s="3" customFormat="1" x14ac:dyDescent="0.2">
      <c r="A63" s="19" t="s">
        <v>13</v>
      </c>
      <c r="B63" s="9"/>
      <c r="C63" s="9"/>
      <c r="D63" s="9"/>
      <c r="E63" s="26"/>
      <c r="F63" s="27"/>
      <c r="G63" s="23"/>
      <c r="H63" s="24">
        <f>H30+H61</f>
        <v>-41568325.119999915</v>
      </c>
      <c r="I63" s="19"/>
    </row>
    <row r="64" spans="1:9" s="3" customFormat="1" x14ac:dyDescent="0.2">
      <c r="A64" s="19"/>
      <c r="B64" s="9"/>
      <c r="C64" s="9"/>
      <c r="D64" s="9"/>
      <c r="E64" s="26"/>
      <c r="F64" s="27"/>
      <c r="G64" s="23"/>
      <c r="H64" s="24"/>
      <c r="I64" s="19"/>
    </row>
    <row r="65" spans="1:9" s="3" customFormat="1" x14ac:dyDescent="0.2">
      <c r="A65" s="19" t="s">
        <v>33</v>
      </c>
      <c r="B65" s="9"/>
      <c r="C65" s="9"/>
      <c r="D65" s="9"/>
      <c r="E65" s="26"/>
      <c r="F65" s="27"/>
      <c r="G65" s="23"/>
      <c r="H65" s="21"/>
      <c r="I65" s="19"/>
    </row>
    <row r="66" spans="1:9" s="3" customFormat="1" x14ac:dyDescent="0.2">
      <c r="A66" s="19"/>
      <c r="B66" s="9"/>
      <c r="C66" s="9"/>
      <c r="D66" s="9"/>
      <c r="E66" s="26"/>
      <c r="F66" s="27"/>
      <c r="G66" s="23"/>
      <c r="H66" s="21"/>
      <c r="I66" s="19"/>
    </row>
    <row r="67" spans="1:9" s="3" customFormat="1" x14ac:dyDescent="0.2">
      <c r="A67" s="19"/>
      <c r="B67" s="19" t="s">
        <v>29</v>
      </c>
      <c r="C67" s="9"/>
      <c r="D67" s="9"/>
      <c r="E67" s="26"/>
      <c r="F67" s="27"/>
      <c r="G67" s="23"/>
      <c r="H67" s="21"/>
      <c r="I67" s="19"/>
    </row>
    <row r="68" spans="1:9" s="3" customFormat="1" x14ac:dyDescent="0.2">
      <c r="A68" s="19"/>
      <c r="B68" s="19"/>
      <c r="C68" s="9" t="s">
        <v>10</v>
      </c>
      <c r="D68" s="9"/>
      <c r="E68" s="26"/>
      <c r="F68" s="27"/>
      <c r="G68" s="23">
        <v>-2465290.5299999998</v>
      </c>
      <c r="H68" s="21"/>
    </row>
    <row r="69" spans="1:9" s="3" customFormat="1" x14ac:dyDescent="0.2">
      <c r="A69" s="19"/>
      <c r="B69" s="19"/>
      <c r="C69" s="9" t="s">
        <v>43</v>
      </c>
      <c r="D69" s="9"/>
      <c r="E69" s="26"/>
      <c r="F69" s="27"/>
      <c r="G69" s="23">
        <v>-13851223.550000001</v>
      </c>
      <c r="H69" s="21"/>
    </row>
    <row r="70" spans="1:9" s="3" customFormat="1" x14ac:dyDescent="0.2">
      <c r="A70" s="19"/>
      <c r="B70" s="19"/>
      <c r="C70" s="9" t="s">
        <v>64</v>
      </c>
      <c r="D70" s="9"/>
      <c r="E70" s="26"/>
      <c r="F70" s="27"/>
      <c r="G70" s="23">
        <v>-144377.85999999999</v>
      </c>
      <c r="H70" s="21"/>
    </row>
    <row r="71" spans="1:9" s="3" customFormat="1" x14ac:dyDescent="0.2">
      <c r="A71" s="19"/>
      <c r="B71" s="19"/>
      <c r="C71" s="9" t="s">
        <v>30</v>
      </c>
      <c r="D71" s="9"/>
      <c r="E71" s="26"/>
      <c r="F71" s="27"/>
      <c r="G71" s="23">
        <v>-33976.800000000003</v>
      </c>
      <c r="H71" s="21"/>
    </row>
    <row r="72" spans="1:9" s="3" customFormat="1" x14ac:dyDescent="0.2">
      <c r="A72" s="19"/>
      <c r="B72" s="19"/>
      <c r="C72" s="9" t="s">
        <v>69</v>
      </c>
      <c r="D72" s="9"/>
      <c r="E72" s="26"/>
      <c r="F72" s="27"/>
      <c r="G72" s="23">
        <v>-649406.25</v>
      </c>
      <c r="H72" s="21"/>
    </row>
    <row r="73" spans="1:9" s="3" customFormat="1" x14ac:dyDescent="0.2">
      <c r="A73" s="19"/>
      <c r="B73" s="9"/>
      <c r="C73" s="9"/>
      <c r="D73" s="19" t="s">
        <v>27</v>
      </c>
      <c r="E73" s="26"/>
      <c r="F73" s="27"/>
      <c r="G73" s="29"/>
      <c r="H73" s="30">
        <f>G68+G69+G70+G71+G72</f>
        <v>-17144274.990000002</v>
      </c>
    </row>
    <row r="74" spans="1:9" s="3" customFormat="1" x14ac:dyDescent="0.2">
      <c r="A74" s="19"/>
      <c r="B74" s="9"/>
      <c r="C74" s="9"/>
      <c r="D74" s="9"/>
      <c r="E74" s="26"/>
      <c r="F74" s="27"/>
      <c r="G74" s="29"/>
      <c r="H74" s="21"/>
    </row>
    <row r="75" spans="1:9" s="3" customFormat="1" x14ac:dyDescent="0.2">
      <c r="A75" s="19" t="s">
        <v>28</v>
      </c>
      <c r="B75" s="9"/>
      <c r="C75" s="9"/>
      <c r="D75" s="9"/>
      <c r="E75" s="26"/>
      <c r="F75" s="27"/>
      <c r="G75" s="29"/>
      <c r="H75" s="27">
        <f>H73</f>
        <v>-17144274.990000002</v>
      </c>
    </row>
    <row r="76" spans="1:9" s="3" customFormat="1" x14ac:dyDescent="0.2">
      <c r="A76" s="19"/>
      <c r="B76" s="9"/>
      <c r="C76" s="9"/>
      <c r="D76" s="9"/>
      <c r="E76" s="26"/>
      <c r="F76" s="27"/>
      <c r="G76" s="29"/>
      <c r="H76" s="21"/>
    </row>
    <row r="77" spans="1:9" s="3" customFormat="1" x14ac:dyDescent="0.2">
      <c r="A77" s="19" t="s">
        <v>15</v>
      </c>
      <c r="B77" s="19"/>
      <c r="C77" s="19"/>
      <c r="D77" s="9"/>
      <c r="E77" s="27"/>
      <c r="F77" s="27"/>
      <c r="G77" s="31"/>
      <c r="H77" s="32">
        <v>0</v>
      </c>
    </row>
    <row r="78" spans="1:9" s="3" customFormat="1" x14ac:dyDescent="0.2">
      <c r="A78" s="19"/>
      <c r="B78" s="19"/>
      <c r="C78" s="19"/>
      <c r="D78" s="9"/>
      <c r="E78" s="27"/>
      <c r="F78" s="27"/>
      <c r="G78" s="31"/>
      <c r="H78" s="21"/>
    </row>
    <row r="79" spans="1:9" s="3" customFormat="1" x14ac:dyDescent="0.2">
      <c r="A79" s="19" t="s">
        <v>16</v>
      </c>
      <c r="B79" s="19"/>
      <c r="C79" s="9"/>
      <c r="D79" s="9"/>
      <c r="E79" s="26"/>
      <c r="F79" s="27"/>
      <c r="G79" s="24"/>
      <c r="H79" s="33">
        <f>H63+H75</f>
        <v>-58712600.109999917</v>
      </c>
    </row>
    <row r="80" spans="1:9" s="3" customFormat="1" x14ac:dyDescent="0.2">
      <c r="A80" s="19"/>
      <c r="B80" s="19"/>
      <c r="C80" s="9"/>
      <c r="D80" s="9"/>
      <c r="E80" s="26"/>
      <c r="F80" s="27"/>
      <c r="G80" s="24"/>
      <c r="H80" s="21"/>
    </row>
    <row r="81" spans="1:8" s="3" customFormat="1" x14ac:dyDescent="0.2">
      <c r="A81" s="19" t="s">
        <v>70</v>
      </c>
      <c r="B81" s="19"/>
      <c r="C81" s="9"/>
      <c r="D81" s="9"/>
      <c r="E81" s="26"/>
      <c r="F81" s="22"/>
      <c r="G81" s="24"/>
      <c r="H81" s="30">
        <v>840877344.03999996</v>
      </c>
    </row>
    <row r="82" spans="1:8" s="3" customFormat="1" x14ac:dyDescent="0.2">
      <c r="A82" s="19"/>
      <c r="B82" s="19"/>
      <c r="C82" s="9"/>
      <c r="D82" s="9"/>
      <c r="E82" s="26"/>
      <c r="F82" s="22"/>
      <c r="G82" s="24"/>
      <c r="H82" s="24"/>
    </row>
    <row r="83" spans="1:8" s="3" customFormat="1" x14ac:dyDescent="0.2">
      <c r="A83" s="19" t="s">
        <v>71</v>
      </c>
      <c r="B83" s="19"/>
      <c r="C83" s="9"/>
      <c r="D83" s="9"/>
      <c r="E83" s="26"/>
      <c r="F83" s="22"/>
      <c r="G83" s="24"/>
      <c r="H83" s="30">
        <v>782164743.92999995</v>
      </c>
    </row>
    <row r="84" spans="1:8" s="3" customFormat="1" x14ac:dyDescent="0.2">
      <c r="A84" s="19"/>
      <c r="B84" s="19"/>
      <c r="C84" s="9"/>
      <c r="D84" s="9"/>
      <c r="E84" s="16"/>
      <c r="F84" s="27"/>
      <c r="G84" s="19"/>
      <c r="H84" s="24"/>
    </row>
    <row r="85" spans="1:8" s="3" customFormat="1" x14ac:dyDescent="0.2">
      <c r="A85" s="19"/>
      <c r="B85" s="19" t="s">
        <v>54</v>
      </c>
      <c r="C85" s="9"/>
      <c r="D85" s="9"/>
      <c r="E85" s="16"/>
      <c r="F85" s="27"/>
      <c r="G85" s="19"/>
      <c r="H85" s="24"/>
    </row>
    <row r="86" spans="1:8" s="3" customFormat="1" x14ac:dyDescent="0.2">
      <c r="A86" s="19"/>
      <c r="B86" s="19"/>
      <c r="C86" s="9"/>
      <c r="D86" s="9"/>
      <c r="E86" s="18"/>
      <c r="F86" s="20"/>
      <c r="G86" s="9"/>
      <c r="H86" s="24"/>
    </row>
    <row r="87" spans="1:8" s="3" customFormat="1" x14ac:dyDescent="0.2">
      <c r="A87" s="19"/>
      <c r="B87" s="19"/>
      <c r="C87" s="9"/>
      <c r="D87" s="9"/>
      <c r="E87" s="16"/>
      <c r="F87" s="22"/>
      <c r="G87" s="19"/>
      <c r="H87" s="24"/>
    </row>
    <row r="88" spans="1:8" s="3" customFormat="1" x14ac:dyDescent="0.2">
      <c r="C88" s="1"/>
      <c r="D88" s="67" t="s">
        <v>17</v>
      </c>
      <c r="E88" s="67"/>
      <c r="F88" s="67"/>
      <c r="G88" s="67"/>
      <c r="H88" s="7"/>
    </row>
    <row r="89" spans="1:8" s="3" customFormat="1" x14ac:dyDescent="0.2">
      <c r="C89" s="4"/>
      <c r="D89" s="8"/>
      <c r="E89" s="5"/>
      <c r="F89" s="5"/>
      <c r="G89" s="4"/>
      <c r="H89" s="7"/>
    </row>
    <row r="90" spans="1:8" s="3" customFormat="1" x14ac:dyDescent="0.2">
      <c r="C90" s="4"/>
      <c r="D90" s="65" t="s">
        <v>72</v>
      </c>
      <c r="E90" s="65"/>
      <c r="F90" s="65"/>
      <c r="G90" s="65"/>
      <c r="H90" s="7"/>
    </row>
    <row r="91" spans="1:8" s="3" customFormat="1" x14ac:dyDescent="0.2">
      <c r="C91" s="1"/>
      <c r="D91" s="66" t="s">
        <v>73</v>
      </c>
      <c r="E91" s="66"/>
      <c r="F91" s="66"/>
      <c r="G91" s="66"/>
      <c r="H91" s="7"/>
    </row>
    <row r="92" spans="1:8" s="3" customFormat="1" x14ac:dyDescent="0.2">
      <c r="C92" s="1"/>
      <c r="D92" s="1"/>
      <c r="E92" s="2"/>
      <c r="F92" s="2"/>
      <c r="G92" s="1"/>
    </row>
    <row r="93" spans="1:8" s="3" customFormat="1" x14ac:dyDescent="0.2">
      <c r="C93" s="1"/>
      <c r="D93" s="1"/>
      <c r="E93" s="2"/>
      <c r="F93" s="2"/>
      <c r="G93" s="1"/>
    </row>
    <row r="94" spans="1:8" s="3" customFormat="1" x14ac:dyDescent="0.2">
      <c r="C94" s="1"/>
      <c r="D94" s="1"/>
      <c r="E94" s="2"/>
      <c r="F94" s="2"/>
      <c r="G94" s="1"/>
    </row>
    <row r="95" spans="1:8" s="3" customFormat="1" x14ac:dyDescent="0.2">
      <c r="C95" s="1"/>
      <c r="D95" s="1"/>
      <c r="E95" s="2"/>
      <c r="F95" s="2"/>
      <c r="G95" s="1"/>
    </row>
    <row r="96" spans="1:8" s="3" customFormat="1" x14ac:dyDescent="0.2">
      <c r="C96" s="1"/>
      <c r="D96" s="1"/>
      <c r="E96" s="2"/>
      <c r="F96" s="2"/>
      <c r="G96" s="1"/>
    </row>
    <row r="97" spans="1:7" s="3" customFormat="1" x14ac:dyDescent="0.2">
      <c r="C97" s="1"/>
      <c r="D97" s="1"/>
      <c r="E97" s="2"/>
      <c r="F97" s="2"/>
      <c r="G97" s="1"/>
    </row>
    <row r="98" spans="1:7" s="3" customFormat="1" x14ac:dyDescent="0.2">
      <c r="C98" s="1"/>
      <c r="D98" s="1"/>
      <c r="E98" s="2"/>
      <c r="F98" s="2"/>
      <c r="G98" s="1"/>
    </row>
    <row r="99" spans="1:7" s="3" customFormat="1" x14ac:dyDescent="0.2">
      <c r="C99" s="1"/>
      <c r="D99" s="1"/>
      <c r="E99" s="2"/>
      <c r="F99" s="2"/>
      <c r="G99" s="1"/>
    </row>
    <row r="100" spans="1:7" s="3" customFormat="1" x14ac:dyDescent="0.2">
      <c r="C100" s="1"/>
      <c r="D100" s="1"/>
      <c r="E100" s="2"/>
      <c r="F100" s="2"/>
      <c r="G100" s="1"/>
    </row>
    <row r="101" spans="1:7" s="3" customFormat="1" x14ac:dyDescent="0.2">
      <c r="C101" s="1"/>
      <c r="D101" s="1"/>
      <c r="E101" s="2"/>
      <c r="F101" s="2"/>
      <c r="G101" s="1"/>
    </row>
    <row r="102" spans="1:7" s="3" customFormat="1" x14ac:dyDescent="0.2">
      <c r="C102" s="1"/>
      <c r="D102" s="1"/>
      <c r="E102" s="2"/>
      <c r="F102" s="2"/>
      <c r="G102" s="1"/>
    </row>
    <row r="103" spans="1:7" s="3" customFormat="1" x14ac:dyDescent="0.2">
      <c r="C103" s="1"/>
      <c r="D103" s="1"/>
      <c r="E103" s="2"/>
      <c r="F103" s="2"/>
      <c r="G103" s="1"/>
    </row>
    <row r="104" spans="1:7" s="3" customFormat="1" x14ac:dyDescent="0.2">
      <c r="A104" s="6"/>
      <c r="C104" s="1"/>
      <c r="D104" s="1"/>
      <c r="E104" s="2"/>
      <c r="F104" s="2"/>
      <c r="G104" s="1"/>
    </row>
    <row r="105" spans="1:7" s="3" customFormat="1" x14ac:dyDescent="0.2">
      <c r="C105" s="1"/>
      <c r="D105" s="1"/>
      <c r="E105" s="2"/>
      <c r="F105" s="2"/>
      <c r="G105" s="1"/>
    </row>
    <row r="106" spans="1:7" x14ac:dyDescent="0.2">
      <c r="A106" s="3"/>
    </row>
    <row r="107" spans="1:7" x14ac:dyDescent="0.2">
      <c r="B107" s="3"/>
    </row>
    <row r="113" spans="3:7" s="3" customFormat="1" x14ac:dyDescent="0.2">
      <c r="C113" s="1"/>
      <c r="D113" s="1"/>
      <c r="E113" s="2"/>
      <c r="F113" s="2"/>
      <c r="G113" s="1"/>
    </row>
    <row r="114" spans="3:7" s="3" customFormat="1" x14ac:dyDescent="0.2">
      <c r="C114" s="1"/>
      <c r="D114" s="1"/>
      <c r="E114" s="2"/>
      <c r="F114" s="2"/>
      <c r="G114" s="1"/>
    </row>
    <row r="115" spans="3:7" s="3" customFormat="1" x14ac:dyDescent="0.2">
      <c r="C115" s="1"/>
      <c r="D115" s="1"/>
      <c r="E115" s="2"/>
      <c r="F115" s="2"/>
      <c r="G115" s="1"/>
    </row>
    <row r="116" spans="3:7" s="3" customFormat="1" x14ac:dyDescent="0.2">
      <c r="C116" s="1"/>
      <c r="D116" s="1"/>
      <c r="E116" s="2"/>
      <c r="F116" s="2"/>
      <c r="G116" s="1"/>
    </row>
    <row r="117" spans="3:7" s="3" customFormat="1" x14ac:dyDescent="0.2">
      <c r="C117" s="1"/>
      <c r="D117" s="1"/>
      <c r="E117" s="2"/>
      <c r="F117" s="2"/>
      <c r="G117" s="1"/>
    </row>
    <row r="118" spans="3:7" s="3" customFormat="1" x14ac:dyDescent="0.2">
      <c r="C118" s="1"/>
      <c r="D118" s="1"/>
      <c r="E118" s="2"/>
      <c r="F118" s="2"/>
      <c r="G118" s="1"/>
    </row>
    <row r="120" spans="3:7" s="3" customFormat="1" x14ac:dyDescent="0.2">
      <c r="C120" s="1"/>
      <c r="D120" s="1"/>
      <c r="E120" s="2"/>
      <c r="F120" s="2"/>
      <c r="G120" s="1"/>
    </row>
    <row r="121" spans="3:7" s="3" customFormat="1" x14ac:dyDescent="0.2">
      <c r="C121" s="1"/>
      <c r="D121" s="1"/>
      <c r="E121" s="2"/>
      <c r="F121" s="2"/>
      <c r="G121" s="1"/>
    </row>
    <row r="122" spans="3:7" s="4" customFormat="1" ht="12.75" customHeight="1" x14ac:dyDescent="0.2">
      <c r="C122" s="1"/>
      <c r="D122" s="1"/>
      <c r="E122" s="2"/>
      <c r="F122" s="2"/>
      <c r="G122" s="1"/>
    </row>
    <row r="123" spans="3:7" s="4" customFormat="1" ht="12.75" customHeight="1" x14ac:dyDescent="0.2">
      <c r="C123" s="1"/>
      <c r="D123" s="1"/>
      <c r="E123" s="2"/>
      <c r="F123" s="2"/>
      <c r="G123" s="1"/>
    </row>
  </sheetData>
  <mergeCells count="8">
    <mergeCell ref="D90:G90"/>
    <mergeCell ref="D91:G91"/>
    <mergeCell ref="D88:G88"/>
    <mergeCell ref="A1:F1"/>
    <mergeCell ref="A2:F2"/>
    <mergeCell ref="A3:F3"/>
    <mergeCell ref="A4:F4"/>
    <mergeCell ref="A5:F5"/>
  </mergeCells>
  <pageMargins left="0.12" right="0.14000000000000001" top="0.5" bottom="0.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3" zoomScale="115" zoomScaleNormal="115" workbookViewId="0">
      <selection activeCell="D59" sqref="D59"/>
    </sheetView>
  </sheetViews>
  <sheetFormatPr defaultRowHeight="15" x14ac:dyDescent="0.25"/>
  <cols>
    <col min="1" max="1" width="4.140625" style="14" customWidth="1"/>
    <col min="2" max="2" width="2.85546875" style="14" customWidth="1"/>
    <col min="3" max="3" width="4.5703125" style="14" customWidth="1"/>
    <col min="4" max="4" width="60" style="14" customWidth="1"/>
    <col min="5" max="5" width="13.5703125" style="15" customWidth="1"/>
    <col min="6" max="6" width="2.28515625" style="15" customWidth="1"/>
    <col min="7" max="7" width="14.42578125" style="14" customWidth="1"/>
    <col min="8" max="16384" width="9.140625" style="14"/>
  </cols>
  <sheetData>
    <row r="1" spans="1:8" x14ac:dyDescent="0.25">
      <c r="A1" s="68" t="s">
        <v>0</v>
      </c>
      <c r="B1" s="68"/>
      <c r="C1" s="68"/>
      <c r="D1" s="68"/>
      <c r="E1" s="68"/>
      <c r="F1" s="68"/>
    </row>
    <row r="2" spans="1:8" ht="17.25" x14ac:dyDescent="0.3">
      <c r="A2" s="69" t="s">
        <v>18</v>
      </c>
      <c r="B2" s="69"/>
      <c r="C2" s="69"/>
      <c r="D2" s="69"/>
      <c r="E2" s="69"/>
      <c r="F2" s="69"/>
    </row>
    <row r="3" spans="1:8" x14ac:dyDescent="0.25">
      <c r="A3" s="66" t="s">
        <v>44</v>
      </c>
      <c r="B3" s="66"/>
      <c r="C3" s="66"/>
      <c r="D3" s="66"/>
      <c r="E3" s="66"/>
      <c r="F3" s="66"/>
    </row>
    <row r="4" spans="1:8" x14ac:dyDescent="0.25">
      <c r="A4" s="13"/>
      <c r="B4" s="13"/>
      <c r="C4" s="13"/>
    </row>
    <row r="5" spans="1:8" x14ac:dyDescent="0.25">
      <c r="A5" s="9"/>
      <c r="B5" s="9"/>
      <c r="C5" s="9"/>
      <c r="D5" s="9"/>
      <c r="E5" s="18"/>
      <c r="F5" s="16" t="s">
        <v>19</v>
      </c>
    </row>
    <row r="6" spans="1:8" x14ac:dyDescent="0.25">
      <c r="A6" s="9"/>
      <c r="B6" s="9"/>
      <c r="C6" s="9"/>
      <c r="D6" s="9"/>
      <c r="E6" s="18"/>
      <c r="F6" s="18"/>
    </row>
    <row r="7" spans="1:8" x14ac:dyDescent="0.25">
      <c r="A7" s="9"/>
      <c r="B7" s="9"/>
      <c r="C7" s="9"/>
      <c r="D7" s="9"/>
      <c r="E7" s="18"/>
      <c r="F7" s="18"/>
    </row>
    <row r="8" spans="1:8" x14ac:dyDescent="0.25">
      <c r="A8" s="19" t="s">
        <v>1</v>
      </c>
      <c r="B8" s="9"/>
      <c r="C8" s="9"/>
      <c r="D8" s="9"/>
      <c r="E8" s="18"/>
      <c r="F8" s="18"/>
      <c r="G8" s="9"/>
      <c r="H8" s="9"/>
    </row>
    <row r="9" spans="1:8" x14ac:dyDescent="0.25">
      <c r="A9" s="9"/>
      <c r="B9" s="9"/>
      <c r="C9" s="9"/>
      <c r="D9" s="9"/>
      <c r="E9" s="18"/>
      <c r="F9" s="18"/>
      <c r="G9" s="9"/>
      <c r="H9" s="9"/>
    </row>
    <row r="10" spans="1:8" x14ac:dyDescent="0.25">
      <c r="A10" s="9"/>
      <c r="B10" s="19" t="s">
        <v>2</v>
      </c>
      <c r="C10" s="9"/>
      <c r="D10" s="9"/>
      <c r="E10" s="18"/>
      <c r="F10" s="18"/>
      <c r="G10" s="9"/>
      <c r="H10" s="9"/>
    </row>
    <row r="11" spans="1:8" x14ac:dyDescent="0.25">
      <c r="A11" s="9"/>
      <c r="B11" s="19"/>
      <c r="C11" s="9" t="s">
        <v>10</v>
      </c>
      <c r="D11" s="9"/>
      <c r="E11" s="18">
        <v>6762000</v>
      </c>
      <c r="F11" s="18"/>
      <c r="G11" s="9"/>
      <c r="H11" s="9"/>
    </row>
    <row r="12" spans="1:8" x14ac:dyDescent="0.25">
      <c r="A12" s="9"/>
      <c r="B12" s="19"/>
      <c r="C12" s="9" t="s">
        <v>36</v>
      </c>
      <c r="D12" s="9"/>
      <c r="E12" s="20">
        <v>45687916.530000001</v>
      </c>
      <c r="F12" s="18"/>
      <c r="G12" s="9"/>
      <c r="H12" s="9"/>
    </row>
    <row r="13" spans="1:8" x14ac:dyDescent="0.25">
      <c r="A13" s="9"/>
      <c r="B13" s="19"/>
      <c r="C13" s="9" t="s">
        <v>74</v>
      </c>
      <c r="D13" s="9"/>
      <c r="E13" s="62">
        <v>9871.65</v>
      </c>
      <c r="F13" s="18"/>
      <c r="G13" s="9"/>
      <c r="H13" s="9"/>
    </row>
    <row r="14" spans="1:8" x14ac:dyDescent="0.25">
      <c r="A14" s="19"/>
      <c r="B14" s="19"/>
      <c r="C14" s="19"/>
      <c r="D14" s="19" t="s">
        <v>7</v>
      </c>
      <c r="E14" s="22"/>
      <c r="F14" s="22"/>
      <c r="G14" s="24">
        <f>E11+E12+E13</f>
        <v>52459788.18</v>
      </c>
      <c r="H14" s="9"/>
    </row>
    <row r="15" spans="1:8" x14ac:dyDescent="0.25">
      <c r="A15" s="19"/>
      <c r="B15" s="19"/>
      <c r="C15" s="19"/>
      <c r="D15" s="19"/>
      <c r="E15" s="22"/>
      <c r="F15" s="22"/>
      <c r="G15" s="24"/>
      <c r="H15" s="9"/>
    </row>
    <row r="16" spans="1:8" x14ac:dyDescent="0.25">
      <c r="A16" s="19"/>
      <c r="B16" s="19" t="s">
        <v>9</v>
      </c>
      <c r="C16" s="19"/>
      <c r="D16" s="19"/>
      <c r="E16" s="22"/>
      <c r="F16" s="22"/>
      <c r="G16" s="21"/>
      <c r="H16" s="9"/>
    </row>
    <row r="17" spans="1:8" ht="15.75" customHeight="1" x14ac:dyDescent="0.25">
      <c r="A17" s="19"/>
      <c r="B17" s="19"/>
      <c r="C17" s="9" t="s">
        <v>10</v>
      </c>
      <c r="D17" s="19"/>
      <c r="E17" s="20">
        <v>-1512693.86</v>
      </c>
      <c r="F17" s="22"/>
      <c r="G17" s="21"/>
      <c r="H17" s="9"/>
    </row>
    <row r="18" spans="1:8" x14ac:dyDescent="0.25">
      <c r="A18" s="19"/>
      <c r="B18" s="19"/>
      <c r="C18" s="9" t="s">
        <v>20</v>
      </c>
      <c r="D18" s="19"/>
      <c r="E18" s="20">
        <v>-8297729.0099999998</v>
      </c>
      <c r="F18" s="22"/>
      <c r="G18" s="21"/>
      <c r="H18" s="9"/>
    </row>
    <row r="19" spans="1:8" x14ac:dyDescent="0.25">
      <c r="A19" s="19"/>
      <c r="B19" s="19"/>
      <c r="C19" s="9" t="s">
        <v>22</v>
      </c>
      <c r="D19" s="19"/>
      <c r="E19" s="26">
        <v>-2321714.69</v>
      </c>
      <c r="F19" s="22"/>
      <c r="G19" s="21"/>
      <c r="H19" s="9"/>
    </row>
    <row r="20" spans="1:8" x14ac:dyDescent="0.25">
      <c r="A20" s="9"/>
      <c r="B20" s="9"/>
      <c r="C20" s="9" t="s">
        <v>75</v>
      </c>
      <c r="D20" s="9"/>
      <c r="E20" s="26">
        <v>-54421.57</v>
      </c>
      <c r="F20" s="20"/>
      <c r="G20" s="21"/>
      <c r="H20" s="9"/>
    </row>
    <row r="21" spans="1:8" s="35" customFormat="1" ht="15.75" customHeight="1" x14ac:dyDescent="0.2">
      <c r="A21" s="9"/>
      <c r="B21" s="9"/>
      <c r="C21" s="61" t="s">
        <v>12</v>
      </c>
      <c r="D21" s="61"/>
      <c r="E21" s="26">
        <v>-13420</v>
      </c>
      <c r="F21" s="20"/>
      <c r="G21" s="21"/>
      <c r="H21" s="34"/>
    </row>
    <row r="22" spans="1:8" s="36" customFormat="1" x14ac:dyDescent="0.25">
      <c r="A22" s="19"/>
      <c r="B22" s="19"/>
      <c r="C22" s="19"/>
      <c r="D22" s="19" t="s">
        <v>14</v>
      </c>
      <c r="E22" s="27"/>
      <c r="F22" s="27"/>
      <c r="G22" s="30">
        <f>E17+E18+E19+E20+E21</f>
        <v>-12199979.129999999</v>
      </c>
      <c r="H22" s="19"/>
    </row>
    <row r="23" spans="1:8" x14ac:dyDescent="0.25">
      <c r="A23" s="9"/>
      <c r="B23" s="9"/>
      <c r="C23" s="9"/>
      <c r="D23" s="9"/>
      <c r="E23" s="26"/>
      <c r="F23" s="20"/>
      <c r="G23" s="21"/>
      <c r="H23" s="9"/>
    </row>
    <row r="24" spans="1:8" x14ac:dyDescent="0.25">
      <c r="A24" s="19" t="s">
        <v>13</v>
      </c>
      <c r="B24" s="19"/>
      <c r="C24" s="9"/>
      <c r="D24" s="9"/>
      <c r="E24" s="26"/>
      <c r="F24" s="27"/>
      <c r="G24" s="24">
        <f>G14+G22</f>
        <v>40259809.049999997</v>
      </c>
      <c r="H24" s="9"/>
    </row>
    <row r="25" spans="1:8" x14ac:dyDescent="0.25">
      <c r="A25" s="19"/>
      <c r="B25" s="19"/>
      <c r="C25" s="9"/>
      <c r="D25" s="9"/>
      <c r="E25" s="26"/>
      <c r="F25" s="27"/>
      <c r="G25" s="24"/>
      <c r="H25" s="9"/>
    </row>
    <row r="26" spans="1:8" ht="15.75" thickBot="1" x14ac:dyDescent="0.3">
      <c r="A26" s="19" t="s">
        <v>33</v>
      </c>
      <c r="B26" s="19"/>
      <c r="C26" s="9"/>
      <c r="D26" s="9"/>
      <c r="E26" s="26"/>
      <c r="F26" s="22"/>
      <c r="G26" s="56">
        <v>0</v>
      </c>
      <c r="H26" s="9"/>
    </row>
    <row r="27" spans="1:8" x14ac:dyDescent="0.25">
      <c r="A27" s="19"/>
      <c r="B27" s="19"/>
      <c r="C27" s="9"/>
      <c r="D27" s="9"/>
      <c r="E27" s="26"/>
      <c r="F27" s="22"/>
      <c r="G27" s="37"/>
      <c r="H27" s="9"/>
    </row>
    <row r="28" spans="1:8" x14ac:dyDescent="0.25">
      <c r="A28" s="19"/>
      <c r="B28" s="19" t="s">
        <v>9</v>
      </c>
      <c r="C28" s="9"/>
      <c r="D28" s="9"/>
      <c r="E28" s="26"/>
      <c r="F28" s="22"/>
      <c r="G28" s="37"/>
      <c r="H28" s="9"/>
    </row>
    <row r="29" spans="1:8" x14ac:dyDescent="0.25">
      <c r="A29" s="19"/>
      <c r="B29" s="19"/>
      <c r="C29" s="9" t="s">
        <v>76</v>
      </c>
      <c r="D29" s="9"/>
      <c r="E29" s="64">
        <v>-4595969.71</v>
      </c>
      <c r="F29" s="22"/>
      <c r="G29" s="37"/>
      <c r="H29" s="9"/>
    </row>
    <row r="30" spans="1:8" x14ac:dyDescent="0.25">
      <c r="A30" s="19"/>
      <c r="B30" s="19"/>
      <c r="C30" s="9"/>
      <c r="D30" s="19" t="s">
        <v>27</v>
      </c>
      <c r="E30" s="26"/>
      <c r="F30" s="22"/>
      <c r="G30" s="33">
        <f>E29</f>
        <v>-4595969.71</v>
      </c>
      <c r="H30" s="9"/>
    </row>
    <row r="31" spans="1:8" x14ac:dyDescent="0.25">
      <c r="A31" s="19"/>
      <c r="B31" s="19"/>
      <c r="C31" s="9"/>
      <c r="D31" s="9"/>
      <c r="E31" s="26"/>
      <c r="F31" s="22"/>
      <c r="G31" s="37"/>
      <c r="H31" s="9"/>
    </row>
    <row r="32" spans="1:8" x14ac:dyDescent="0.25">
      <c r="A32" s="19" t="s">
        <v>28</v>
      </c>
      <c r="B32" s="19"/>
      <c r="C32" s="9"/>
      <c r="D32" s="9"/>
      <c r="E32" s="26"/>
      <c r="F32" s="22"/>
      <c r="G32" s="37">
        <f>G30</f>
        <v>-4595969.71</v>
      </c>
      <c r="H32" s="9"/>
    </row>
    <row r="33" spans="1:8" ht="8.25" customHeight="1" x14ac:dyDescent="0.25">
      <c r="A33" s="19"/>
      <c r="B33" s="19"/>
      <c r="C33" s="9"/>
      <c r="D33" s="9"/>
      <c r="E33" s="26"/>
      <c r="F33" s="22"/>
      <c r="G33" s="37"/>
      <c r="H33" s="9"/>
    </row>
    <row r="34" spans="1:8" s="36" customFormat="1" ht="15.75" thickBot="1" x14ac:dyDescent="0.3">
      <c r="A34" s="19" t="s">
        <v>15</v>
      </c>
      <c r="B34" s="19"/>
      <c r="C34" s="9"/>
      <c r="D34" s="9"/>
      <c r="E34" s="26"/>
      <c r="F34" s="22"/>
      <c r="G34" s="38">
        <v>0</v>
      </c>
      <c r="H34" s="19" t="s">
        <v>53</v>
      </c>
    </row>
    <row r="35" spans="1:8" x14ac:dyDescent="0.25">
      <c r="A35" s="19"/>
      <c r="B35" s="19"/>
      <c r="C35" s="9"/>
      <c r="D35" s="9"/>
      <c r="E35" s="26"/>
      <c r="F35" s="39"/>
      <c r="G35" s="24"/>
      <c r="H35" s="9"/>
    </row>
    <row r="36" spans="1:8" x14ac:dyDescent="0.25">
      <c r="A36" s="19" t="s">
        <v>16</v>
      </c>
      <c r="B36" s="19"/>
      <c r="C36" s="9"/>
      <c r="D36" s="9"/>
      <c r="E36" s="26"/>
      <c r="F36" s="39"/>
      <c r="G36" s="24">
        <f>G24+G32</f>
        <v>35663839.339999996</v>
      </c>
      <c r="H36" s="9"/>
    </row>
    <row r="37" spans="1:8" x14ac:dyDescent="0.25">
      <c r="A37" s="19"/>
      <c r="B37" s="19"/>
      <c r="C37" s="9"/>
      <c r="D37" s="9"/>
      <c r="E37" s="26"/>
      <c r="F37" s="39"/>
      <c r="G37" s="24"/>
      <c r="H37" s="9"/>
    </row>
    <row r="38" spans="1:8" x14ac:dyDescent="0.25">
      <c r="A38" s="19" t="s">
        <v>70</v>
      </c>
      <c r="B38" s="19"/>
      <c r="C38" s="9"/>
      <c r="D38" s="9"/>
      <c r="E38" s="26"/>
      <c r="F38" s="22"/>
      <c r="G38" s="30">
        <v>47726893.549999997</v>
      </c>
      <c r="H38" s="9"/>
    </row>
    <row r="39" spans="1:8" x14ac:dyDescent="0.25">
      <c r="A39" s="19"/>
      <c r="B39" s="19"/>
      <c r="C39" s="9"/>
      <c r="D39" s="9"/>
      <c r="E39" s="26"/>
      <c r="F39" s="22"/>
      <c r="G39" s="21"/>
      <c r="H39" s="9"/>
    </row>
    <row r="40" spans="1:8" ht="15.75" thickBot="1" x14ac:dyDescent="0.3">
      <c r="A40" s="19" t="s">
        <v>71</v>
      </c>
      <c r="B40" s="19"/>
      <c r="C40" s="19"/>
      <c r="D40" s="19"/>
      <c r="E40" s="27"/>
      <c r="F40" s="22"/>
      <c r="G40" s="40">
        <f>G36+G38</f>
        <v>83390732.889999986</v>
      </c>
      <c r="H40" s="9"/>
    </row>
    <row r="41" spans="1:8" ht="15.75" thickTop="1" x14ac:dyDescent="0.25">
      <c r="A41" s="9"/>
      <c r="B41" s="9"/>
      <c r="C41" s="9"/>
      <c r="D41" s="9"/>
      <c r="E41" s="26"/>
      <c r="F41" s="20"/>
      <c r="G41" s="21"/>
      <c r="H41" s="9"/>
    </row>
    <row r="42" spans="1:8" x14ac:dyDescent="0.25">
      <c r="A42" s="9"/>
      <c r="B42" s="19"/>
      <c r="C42" s="9"/>
      <c r="D42" s="9"/>
      <c r="E42" s="26"/>
      <c r="F42" s="20"/>
      <c r="G42" s="21"/>
      <c r="H42" s="9"/>
    </row>
    <row r="43" spans="1:8" x14ac:dyDescent="0.25">
      <c r="A43" s="9"/>
      <c r="B43" s="9"/>
      <c r="C43" s="9"/>
      <c r="D43" s="9"/>
      <c r="E43" s="26"/>
      <c r="F43" s="20"/>
      <c r="G43" s="21"/>
    </row>
    <row r="44" spans="1:8" x14ac:dyDescent="0.25">
      <c r="A44" s="9"/>
      <c r="B44" s="9"/>
      <c r="C44" s="9"/>
      <c r="D44" s="9"/>
      <c r="E44" s="18"/>
      <c r="F44" s="18"/>
      <c r="G44" s="9"/>
    </row>
    <row r="45" spans="1:8" x14ac:dyDescent="0.25">
      <c r="A45" s="9"/>
      <c r="B45" s="9"/>
      <c r="C45" s="9"/>
      <c r="D45" s="59" t="s">
        <v>17</v>
      </c>
      <c r="E45" s="18"/>
      <c r="F45" s="18"/>
      <c r="G45" s="9"/>
    </row>
    <row r="46" spans="1:8" x14ac:dyDescent="0.25">
      <c r="A46" s="9"/>
      <c r="B46" s="9"/>
      <c r="C46" s="9"/>
      <c r="D46" s="59"/>
      <c r="E46" s="9"/>
      <c r="F46" s="18"/>
      <c r="G46" s="9"/>
    </row>
    <row r="47" spans="1:8" x14ac:dyDescent="0.25">
      <c r="A47" s="9"/>
      <c r="B47" s="9"/>
      <c r="C47" s="9"/>
      <c r="D47" s="60" t="s">
        <v>72</v>
      </c>
      <c r="E47" s="18"/>
      <c r="F47" s="18"/>
      <c r="G47" s="9"/>
    </row>
    <row r="48" spans="1:8" x14ac:dyDescent="0.25">
      <c r="A48" s="9"/>
      <c r="B48" s="9"/>
      <c r="C48" s="9"/>
      <c r="D48" s="59" t="s">
        <v>73</v>
      </c>
      <c r="E48" s="18"/>
      <c r="F48" s="18"/>
      <c r="G48" s="9"/>
    </row>
  </sheetData>
  <mergeCells count="3">
    <mergeCell ref="A1:F1"/>
    <mergeCell ref="A2:F2"/>
    <mergeCell ref="A3:F3"/>
  </mergeCells>
  <pageMargins left="0.2" right="0.14000000000000001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8" workbookViewId="0">
      <selection activeCell="D57" sqref="D57"/>
    </sheetView>
  </sheetViews>
  <sheetFormatPr defaultRowHeight="15" x14ac:dyDescent="0.25"/>
  <cols>
    <col min="1" max="1" width="3.42578125" style="14" customWidth="1"/>
    <col min="2" max="2" width="3.5703125" style="14" customWidth="1"/>
    <col min="3" max="3" width="4.28515625" style="14" customWidth="1"/>
    <col min="4" max="4" width="48.42578125" style="14" customWidth="1"/>
    <col min="5" max="5" width="9.42578125" style="15" customWidth="1"/>
    <col min="6" max="6" width="7" style="15" customWidth="1"/>
    <col min="7" max="7" width="21.7109375" style="13" bestFit="1" customWidth="1"/>
    <col min="8" max="8" width="13.28515625" style="14" customWidth="1"/>
    <col min="9" max="16384" width="9.140625" style="14"/>
  </cols>
  <sheetData>
    <row r="1" spans="1:8" x14ac:dyDescent="0.25">
      <c r="A1" s="68" t="s">
        <v>0</v>
      </c>
      <c r="B1" s="68"/>
      <c r="C1" s="68"/>
      <c r="D1" s="68"/>
      <c r="E1" s="68"/>
      <c r="F1" s="68"/>
    </row>
    <row r="2" spans="1:8" ht="17.25" x14ac:dyDescent="0.3">
      <c r="A2" s="69" t="s">
        <v>18</v>
      </c>
      <c r="B2" s="69"/>
      <c r="C2" s="69"/>
      <c r="D2" s="69"/>
      <c r="E2" s="69"/>
      <c r="F2" s="69"/>
    </row>
    <row r="3" spans="1:8" x14ac:dyDescent="0.25">
      <c r="A3" s="66" t="s">
        <v>44</v>
      </c>
      <c r="B3" s="66"/>
      <c r="C3" s="66"/>
      <c r="D3" s="66"/>
      <c r="E3" s="66"/>
      <c r="F3" s="66"/>
    </row>
    <row r="4" spans="1:8" ht="13.5" customHeight="1" x14ac:dyDescent="0.25">
      <c r="A4" s="13"/>
      <c r="B4" s="13"/>
      <c r="C4" s="13"/>
    </row>
    <row r="5" spans="1:8" x14ac:dyDescent="0.25">
      <c r="A5" s="9"/>
      <c r="B5" s="9"/>
      <c r="C5" s="9"/>
      <c r="D5" s="9"/>
      <c r="E5" s="16"/>
      <c r="G5" s="41" t="s">
        <v>31</v>
      </c>
      <c r="H5" s="17"/>
    </row>
    <row r="6" spans="1:8" x14ac:dyDescent="0.25">
      <c r="A6" s="9"/>
      <c r="B6" s="9"/>
      <c r="C6" s="9"/>
      <c r="D6" s="9"/>
      <c r="E6" s="18"/>
      <c r="F6" s="18"/>
    </row>
    <row r="7" spans="1:8" x14ac:dyDescent="0.25">
      <c r="A7" s="19" t="s">
        <v>1</v>
      </c>
      <c r="B7" s="9"/>
      <c r="C7" s="9"/>
      <c r="D7" s="9"/>
      <c r="E7" s="18"/>
      <c r="F7" s="18"/>
      <c r="G7"/>
      <c r="H7"/>
    </row>
    <row r="8" spans="1:8" ht="9.75" customHeight="1" x14ac:dyDescent="0.25">
      <c r="A8" s="9"/>
      <c r="B8" s="9"/>
      <c r="C8" s="9"/>
      <c r="D8" s="9"/>
      <c r="E8" s="18"/>
      <c r="F8" s="18"/>
      <c r="G8"/>
      <c r="H8"/>
    </row>
    <row r="9" spans="1:8" x14ac:dyDescent="0.25">
      <c r="A9" s="9"/>
      <c r="B9" s="19" t="s">
        <v>2</v>
      </c>
      <c r="C9" s="9"/>
      <c r="D9" s="9"/>
      <c r="E9" s="20"/>
      <c r="F9" s="20"/>
      <c r="G9" s="42"/>
      <c r="H9" s="43"/>
    </row>
    <row r="10" spans="1:8" x14ac:dyDescent="0.25">
      <c r="A10" s="9"/>
      <c r="B10" s="19"/>
      <c r="C10" s="9" t="s">
        <v>77</v>
      </c>
      <c r="D10" s="9"/>
      <c r="E10" s="20"/>
      <c r="F10" s="20"/>
      <c r="G10" s="44">
        <v>13924179.960000001</v>
      </c>
      <c r="H10" s="43"/>
    </row>
    <row r="11" spans="1:8" x14ac:dyDescent="0.25">
      <c r="A11" s="9"/>
      <c r="B11" s="19"/>
      <c r="C11" s="58" t="s">
        <v>6</v>
      </c>
      <c r="D11" s="58"/>
      <c r="E11" s="20"/>
      <c r="F11" s="20"/>
      <c r="G11" s="44">
        <v>11132.66</v>
      </c>
      <c r="H11" s="43"/>
    </row>
    <row r="12" spans="1:8" s="36" customFormat="1" x14ac:dyDescent="0.25">
      <c r="A12" s="9"/>
      <c r="B12" s="19"/>
      <c r="C12" s="9" t="s">
        <v>32</v>
      </c>
      <c r="D12" s="9"/>
      <c r="E12" s="20"/>
      <c r="F12" s="20"/>
      <c r="G12" s="44">
        <v>2585816.23</v>
      </c>
      <c r="H12" s="43"/>
    </row>
    <row r="13" spans="1:8" s="36" customFormat="1" x14ac:dyDescent="0.25">
      <c r="A13" s="9"/>
      <c r="B13" s="19"/>
      <c r="C13" s="9" t="s">
        <v>74</v>
      </c>
      <c r="D13" s="9"/>
      <c r="E13" s="20"/>
      <c r="F13" s="20"/>
      <c r="G13" s="44">
        <v>8906.1299999999992</v>
      </c>
      <c r="H13" s="43"/>
    </row>
    <row r="14" spans="1:8" x14ac:dyDescent="0.25">
      <c r="A14" s="19"/>
      <c r="B14" s="19"/>
      <c r="C14" s="36"/>
      <c r="D14" s="19" t="s">
        <v>7</v>
      </c>
      <c r="E14" s="22"/>
      <c r="F14" s="22"/>
      <c r="G14" s="24"/>
      <c r="H14" s="24">
        <f>G10+G11+G12+G13</f>
        <v>16530034.980000002</v>
      </c>
    </row>
    <row r="15" spans="1:8" x14ac:dyDescent="0.25">
      <c r="A15" s="19"/>
      <c r="B15" s="19"/>
      <c r="C15" s="36"/>
      <c r="D15" s="19"/>
      <c r="E15" s="22"/>
      <c r="F15" s="22"/>
      <c r="G15" s="24"/>
      <c r="H15" s="45"/>
    </row>
    <row r="16" spans="1:8" x14ac:dyDescent="0.25">
      <c r="A16" s="19"/>
      <c r="B16" s="19" t="s">
        <v>9</v>
      </c>
      <c r="C16" s="19"/>
      <c r="D16" s="19"/>
      <c r="E16" s="22"/>
      <c r="F16" s="22"/>
      <c r="G16" s="42"/>
      <c r="H16" s="43"/>
    </row>
    <row r="17" spans="1:8" x14ac:dyDescent="0.25">
      <c r="A17" s="19"/>
      <c r="B17" s="19"/>
      <c r="C17" s="9" t="s">
        <v>10</v>
      </c>
      <c r="D17" s="9"/>
      <c r="E17" s="20"/>
      <c r="F17" s="20"/>
      <c r="G17" s="44">
        <v>-12968766.060000001</v>
      </c>
      <c r="H17" s="43"/>
    </row>
    <row r="18" spans="1:8" x14ac:dyDescent="0.25">
      <c r="A18" s="19"/>
      <c r="B18" s="19"/>
      <c r="C18" s="9" t="s">
        <v>11</v>
      </c>
      <c r="D18" s="9"/>
      <c r="E18" s="20"/>
      <c r="F18" s="20"/>
      <c r="G18" s="44">
        <v>-11132.66</v>
      </c>
      <c r="H18" s="43"/>
    </row>
    <row r="19" spans="1:8" x14ac:dyDescent="0.25">
      <c r="A19" s="9"/>
      <c r="B19" s="9"/>
      <c r="C19" s="9" t="s">
        <v>46</v>
      </c>
      <c r="D19" s="9"/>
      <c r="E19" s="26"/>
      <c r="F19" s="20"/>
      <c r="G19" s="23">
        <v>-3183346.6</v>
      </c>
      <c r="H19" s="43"/>
    </row>
    <row r="20" spans="1:8" x14ac:dyDescent="0.25">
      <c r="A20" s="9"/>
      <c r="B20" s="9"/>
      <c r="C20" s="9" t="s">
        <v>21</v>
      </c>
      <c r="D20" s="9"/>
      <c r="E20" s="26"/>
      <c r="F20" s="20"/>
      <c r="G20" s="23">
        <v>-33010.33</v>
      </c>
      <c r="H20" s="43"/>
    </row>
    <row r="21" spans="1:8" x14ac:dyDescent="0.25">
      <c r="A21" s="9"/>
      <c r="B21" s="9"/>
      <c r="C21" s="9" t="s">
        <v>23</v>
      </c>
      <c r="D21" s="9"/>
      <c r="E21" s="26"/>
      <c r="F21" s="20"/>
      <c r="G21" s="23">
        <v>-499194.23</v>
      </c>
      <c r="H21" s="43"/>
    </row>
    <row r="22" spans="1:8" x14ac:dyDescent="0.25">
      <c r="A22" s="9"/>
      <c r="B22" s="9"/>
      <c r="C22" s="9" t="s">
        <v>25</v>
      </c>
      <c r="D22" s="9"/>
      <c r="E22" s="26"/>
      <c r="F22" s="20"/>
      <c r="G22" s="23">
        <v>-502480.78</v>
      </c>
      <c r="H22" s="43"/>
    </row>
    <row r="23" spans="1:8" x14ac:dyDescent="0.25">
      <c r="A23" s="9"/>
      <c r="B23" s="9"/>
      <c r="C23" s="9" t="s">
        <v>12</v>
      </c>
      <c r="D23" s="9"/>
      <c r="E23" s="26"/>
      <c r="F23" s="20"/>
      <c r="G23" s="23">
        <v>-13300</v>
      </c>
      <c r="H23" s="43"/>
    </row>
    <row r="24" spans="1:8" x14ac:dyDescent="0.25">
      <c r="A24" s="19"/>
      <c r="B24"/>
      <c r="C24" s="9"/>
      <c r="D24" s="19" t="s">
        <v>27</v>
      </c>
      <c r="E24" s="26"/>
      <c r="F24" s="27"/>
      <c r="G24" s="44"/>
      <c r="H24" s="30">
        <f>G17+G18+G19+G20+G21+G22+G23</f>
        <v>-17211230.66</v>
      </c>
    </row>
    <row r="25" spans="1:8" x14ac:dyDescent="0.25">
      <c r="A25" s="19"/>
      <c r="B25"/>
      <c r="C25" s="9"/>
      <c r="D25" s="9"/>
      <c r="E25" s="26"/>
      <c r="F25" s="27"/>
      <c r="G25" s="44"/>
      <c r="H25" s="43"/>
    </row>
    <row r="26" spans="1:8" x14ac:dyDescent="0.25">
      <c r="A26" s="19" t="s">
        <v>13</v>
      </c>
      <c r="B26"/>
      <c r="C26" s="9"/>
      <c r="D26" s="9"/>
      <c r="E26" s="26"/>
      <c r="F26" s="27"/>
      <c r="G26" s="44"/>
      <c r="H26" s="24">
        <f>H14+H24</f>
        <v>-681195.67999999784</v>
      </c>
    </row>
    <row r="27" spans="1:8" x14ac:dyDescent="0.25">
      <c r="A27" s="19"/>
      <c r="B27"/>
      <c r="C27" s="9"/>
      <c r="D27" s="9"/>
      <c r="E27" s="26"/>
      <c r="F27" s="27"/>
      <c r="G27" s="44"/>
      <c r="H27" s="24"/>
    </row>
    <row r="28" spans="1:8" x14ac:dyDescent="0.25">
      <c r="A28" s="19" t="s">
        <v>33</v>
      </c>
      <c r="B28"/>
      <c r="C28" s="9"/>
      <c r="D28" s="9"/>
      <c r="E28" s="26"/>
      <c r="F28" s="27"/>
      <c r="G28" s="44"/>
      <c r="H28" s="46"/>
    </row>
    <row r="29" spans="1:8" x14ac:dyDescent="0.25">
      <c r="A29" s="19"/>
      <c r="B29"/>
      <c r="C29" s="9"/>
      <c r="D29" s="9"/>
      <c r="E29" s="26"/>
      <c r="F29" s="27"/>
      <c r="G29" s="47"/>
      <c r="H29" s="43"/>
    </row>
    <row r="30" spans="1:8" x14ac:dyDescent="0.25">
      <c r="A30" s="19"/>
      <c r="B30" s="19" t="s">
        <v>9</v>
      </c>
      <c r="C30" s="9"/>
      <c r="D30" s="9"/>
      <c r="E30" s="26"/>
      <c r="F30" s="27"/>
      <c r="G30" s="47"/>
      <c r="H30" s="43"/>
    </row>
    <row r="31" spans="1:8" x14ac:dyDescent="0.25">
      <c r="A31" s="19"/>
      <c r="B31"/>
      <c r="C31" s="9" t="s">
        <v>43</v>
      </c>
      <c r="D31" s="9"/>
      <c r="E31" s="26"/>
      <c r="F31" s="27"/>
      <c r="G31" s="57">
        <v>-3610098.83</v>
      </c>
      <c r="H31" s="43"/>
    </row>
    <row r="32" spans="1:8" x14ac:dyDescent="0.25">
      <c r="A32" s="19"/>
      <c r="B32" s="19"/>
      <c r="C32" s="19"/>
      <c r="D32" s="19" t="s">
        <v>27</v>
      </c>
      <c r="E32" s="27"/>
      <c r="F32" s="27"/>
      <c r="G32" s="48"/>
      <c r="H32" s="49">
        <f>G31</f>
        <v>-3610098.83</v>
      </c>
    </row>
    <row r="33" spans="1:8" x14ac:dyDescent="0.25">
      <c r="A33" s="19"/>
      <c r="B33" s="19"/>
      <c r="C33" s="19"/>
      <c r="D33" s="19"/>
      <c r="E33" s="27"/>
      <c r="F33" s="27"/>
      <c r="G33" s="48"/>
      <c r="H33" s="50"/>
    </row>
    <row r="34" spans="1:8" x14ac:dyDescent="0.25">
      <c r="A34" s="19" t="s">
        <v>28</v>
      </c>
      <c r="B34" s="19"/>
      <c r="C34" s="19"/>
      <c r="D34" s="19"/>
      <c r="E34" s="27"/>
      <c r="F34" s="27"/>
      <c r="G34" s="48"/>
      <c r="H34" s="51">
        <f>H32</f>
        <v>-3610098.83</v>
      </c>
    </row>
    <row r="35" spans="1:8" x14ac:dyDescent="0.25">
      <c r="A35" s="19"/>
      <c r="B35" s="19"/>
      <c r="C35" s="19"/>
      <c r="D35" s="19"/>
      <c r="E35" s="27"/>
      <c r="F35" s="27"/>
      <c r="G35" s="48"/>
      <c r="H35" s="43"/>
    </row>
    <row r="36" spans="1:8" x14ac:dyDescent="0.25">
      <c r="A36" s="19" t="s">
        <v>15</v>
      </c>
      <c r="B36" s="19"/>
      <c r="C36" s="19"/>
      <c r="D36"/>
      <c r="E36" s="27"/>
      <c r="F36" s="27"/>
      <c r="G36" s="48"/>
      <c r="H36" s="52">
        <v>0</v>
      </c>
    </row>
    <row r="37" spans="1:8" x14ac:dyDescent="0.25">
      <c r="A37" s="19"/>
      <c r="B37" s="19"/>
      <c r="C37" s="19"/>
      <c r="D37"/>
      <c r="E37" s="27"/>
      <c r="F37" s="27"/>
      <c r="G37" s="48"/>
      <c r="H37" s="43"/>
    </row>
    <row r="38" spans="1:8" x14ac:dyDescent="0.25">
      <c r="A38" s="19" t="s">
        <v>16</v>
      </c>
      <c r="B38" s="19"/>
      <c r="C38" s="9"/>
      <c r="D38" s="9"/>
      <c r="E38" s="26"/>
      <c r="F38" s="27"/>
      <c r="G38" s="53"/>
      <c r="H38" s="30">
        <f>H14+H24+H32</f>
        <v>-4291294.5099999979</v>
      </c>
    </row>
    <row r="39" spans="1:8" x14ac:dyDescent="0.25">
      <c r="A39" s="19"/>
      <c r="B39" s="19"/>
      <c r="C39" s="9"/>
      <c r="D39" s="9"/>
      <c r="E39" s="26"/>
      <c r="F39" s="27"/>
      <c r="G39" s="53"/>
      <c r="H39" s="43"/>
    </row>
    <row r="40" spans="1:8" x14ac:dyDescent="0.25">
      <c r="A40"/>
      <c r="B40" s="19" t="s">
        <v>70</v>
      </c>
      <c r="C40" s="19"/>
      <c r="D40" s="9"/>
      <c r="E40" s="9"/>
      <c r="F40" s="26"/>
      <c r="G40" s="22"/>
      <c r="H40" s="30">
        <v>58338411</v>
      </c>
    </row>
    <row r="41" spans="1:8" x14ac:dyDescent="0.25">
      <c r="A41"/>
      <c r="B41" s="19"/>
      <c r="C41" s="19"/>
      <c r="D41" s="9"/>
      <c r="E41" s="9"/>
      <c r="F41" s="26"/>
      <c r="G41" s="22"/>
      <c r="H41" s="21"/>
    </row>
    <row r="42" spans="1:8" x14ac:dyDescent="0.25">
      <c r="A42"/>
      <c r="B42" s="19" t="s">
        <v>71</v>
      </c>
      <c r="C42" s="19"/>
      <c r="D42" s="19"/>
      <c r="E42" s="19"/>
      <c r="F42" s="27"/>
      <c r="G42" s="22"/>
      <c r="H42" s="30">
        <f>54047116.49</f>
        <v>54047116.490000002</v>
      </c>
    </row>
    <row r="43" spans="1:8" s="35" customFormat="1" x14ac:dyDescent="0.25">
      <c r="A43" s="19"/>
      <c r="B43" s="9"/>
      <c r="C43" s="9"/>
      <c r="D43" s="9"/>
      <c r="E43" s="18"/>
      <c r="F43" s="18"/>
      <c r="G43"/>
      <c r="H43"/>
    </row>
    <row r="44" spans="1:8" s="35" customFormat="1" x14ac:dyDescent="0.25">
      <c r="A44" s="19"/>
      <c r="B44" s="9"/>
      <c r="C44" s="9"/>
      <c r="D44" s="9"/>
      <c r="E44" s="18"/>
      <c r="F44" s="18"/>
      <c r="G44"/>
      <c r="H44"/>
    </row>
    <row r="45" spans="1:8" x14ac:dyDescent="0.25">
      <c r="A45" s="19"/>
      <c r="B45" s="9"/>
      <c r="C45" s="9"/>
      <c r="D45" s="9"/>
      <c r="E45" s="18"/>
      <c r="F45" s="18"/>
      <c r="G45"/>
      <c r="H45"/>
    </row>
    <row r="46" spans="1:8" x14ac:dyDescent="0.25">
      <c r="A46" s="34"/>
      <c r="B46" s="34"/>
      <c r="C46" s="34"/>
      <c r="D46" s="66" t="s">
        <v>17</v>
      </c>
      <c r="E46" s="66"/>
      <c r="F46" s="66"/>
      <c r="G46" s="66"/>
      <c r="H46" s="35"/>
    </row>
    <row r="47" spans="1:8" x14ac:dyDescent="0.25">
      <c r="A47" s="34"/>
      <c r="B47" s="34"/>
      <c r="C47" s="34"/>
      <c r="D47" s="59"/>
      <c r="E47" s="59"/>
      <c r="F47" s="59"/>
      <c r="G47" s="55"/>
      <c r="H47" s="35"/>
    </row>
    <row r="48" spans="1:8" x14ac:dyDescent="0.25">
      <c r="A48" s="9"/>
      <c r="B48" s="9"/>
      <c r="C48" s="9"/>
      <c r="D48" s="65" t="s">
        <v>72</v>
      </c>
      <c r="E48" s="65"/>
      <c r="F48" s="65"/>
      <c r="G48" s="65"/>
      <c r="H48"/>
    </row>
    <row r="49" spans="1:8" x14ac:dyDescent="0.25">
      <c r="A49" s="9"/>
      <c r="B49" s="9"/>
      <c r="C49" s="9"/>
      <c r="D49" s="66" t="s">
        <v>73</v>
      </c>
      <c r="E49" s="66"/>
      <c r="F49" s="66"/>
      <c r="G49" s="66"/>
      <c r="H49"/>
    </row>
    <row r="50" spans="1:8" x14ac:dyDescent="0.25">
      <c r="A50"/>
      <c r="B50"/>
      <c r="C50"/>
      <c r="D50"/>
      <c r="E50"/>
      <c r="F50"/>
      <c r="G50" s="54"/>
      <c r="H50"/>
    </row>
    <row r="51" spans="1:8" x14ac:dyDescent="0.25">
      <c r="G51" s="15"/>
    </row>
  </sheetData>
  <mergeCells count="6">
    <mergeCell ref="D48:G48"/>
    <mergeCell ref="D49:G49"/>
    <mergeCell ref="A1:F1"/>
    <mergeCell ref="A2:F2"/>
    <mergeCell ref="A3:F3"/>
    <mergeCell ref="D46:G46"/>
  </mergeCells>
  <pageMargins left="0.2" right="0.22" top="0.41" bottom="0.56999999999999995" header="0.3" footer="0.56999999999999995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Fund</vt:lpstr>
      <vt:lpstr>Trust Fund</vt:lpstr>
      <vt:lpstr>SEF</vt:lpstr>
      <vt:lpstr>'General Fund'!Print_Titles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CPDO-Ruby</dc:creator>
  <cp:lastModifiedBy>PC</cp:lastModifiedBy>
  <cp:lastPrinted>2018-02-08T08:59:48Z</cp:lastPrinted>
  <dcterms:created xsi:type="dcterms:W3CDTF">2015-04-13T03:46:33Z</dcterms:created>
  <dcterms:modified xsi:type="dcterms:W3CDTF">2021-09-01T01:18:07Z</dcterms:modified>
</cp:coreProperties>
</file>